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328"/>
  </bookViews>
  <sheets>
    <sheet name="Anleitung" sheetId="1" r:id="rId1"/>
    <sheet name="2 Sektoren" sheetId="12" r:id="rId2"/>
    <sheet name="3 Sektoren" sheetId="11" r:id="rId3"/>
    <sheet name="4 Sektoren" sheetId="10" r:id="rId4"/>
    <sheet name="5 Sektoren" sheetId="9" r:id="rId5"/>
    <sheet name="6 Sektoren" sheetId="8" r:id="rId6"/>
    <sheet name="7 Sektoren" sheetId="7" r:id="rId7"/>
    <sheet name="8 Sektoren" sheetId="6" r:id="rId8"/>
  </sheets>
  <calcPr calcId="162913"/>
</workbook>
</file>

<file path=xl/calcChain.xml><?xml version="1.0" encoding="utf-8"?>
<calcChain xmlns="http://schemas.openxmlformats.org/spreadsheetml/2006/main">
  <c r="D6" i="12" l="1"/>
  <c r="G5" i="12"/>
  <c r="F5" i="12"/>
  <c r="H5" i="12" s="1"/>
  <c r="H6" i="12" s="1"/>
  <c r="E5" i="12"/>
  <c r="F4" i="12"/>
  <c r="H4" i="12" s="1"/>
  <c r="E4" i="12"/>
  <c r="G4" i="12" s="1"/>
  <c r="G6" i="12" s="1"/>
  <c r="D7" i="11"/>
  <c r="G6" i="11"/>
  <c r="F6" i="11"/>
  <c r="H6" i="11" s="1"/>
  <c r="E6" i="11"/>
  <c r="G5" i="11"/>
  <c r="F5" i="11"/>
  <c r="H5" i="11" s="1"/>
  <c r="E5" i="11"/>
  <c r="F4" i="11"/>
  <c r="H4" i="11" s="1"/>
  <c r="H7" i="11" s="1"/>
  <c r="E4" i="11"/>
  <c r="G4" i="11" s="1"/>
  <c r="G7" i="11" s="1"/>
  <c r="D8" i="10"/>
  <c r="F7" i="10"/>
  <c r="H7" i="10" s="1"/>
  <c r="E7" i="10"/>
  <c r="G7" i="10" s="1"/>
  <c r="F6" i="10"/>
  <c r="H6" i="10" s="1"/>
  <c r="E6" i="10"/>
  <c r="G6" i="10" s="1"/>
  <c r="F5" i="10"/>
  <c r="H5" i="10" s="1"/>
  <c r="H8" i="10" s="1"/>
  <c r="E5" i="10"/>
  <c r="G5" i="10" s="1"/>
  <c r="F4" i="10"/>
  <c r="H4" i="10" s="1"/>
  <c r="E4" i="10"/>
  <c r="G4" i="10" s="1"/>
  <c r="D9" i="9"/>
  <c r="G8" i="9"/>
  <c r="F8" i="9"/>
  <c r="H8" i="9" s="1"/>
  <c r="H9" i="9" s="1"/>
  <c r="E8" i="9"/>
  <c r="F7" i="9"/>
  <c r="H7" i="9" s="1"/>
  <c r="E7" i="9"/>
  <c r="G7" i="9" s="1"/>
  <c r="F6" i="9"/>
  <c r="H6" i="9" s="1"/>
  <c r="E6" i="9"/>
  <c r="G6" i="9" s="1"/>
  <c r="F5" i="9"/>
  <c r="H5" i="9" s="1"/>
  <c r="E5" i="9"/>
  <c r="G5" i="9" s="1"/>
  <c r="F4" i="9"/>
  <c r="H4" i="9" s="1"/>
  <c r="E4" i="9"/>
  <c r="G4" i="9" s="1"/>
  <c r="G9" i="9" s="1"/>
  <c r="D10" i="8"/>
  <c r="G9" i="8"/>
  <c r="F9" i="8"/>
  <c r="H9" i="8" s="1"/>
  <c r="H10" i="8" s="1"/>
  <c r="E9" i="8"/>
  <c r="F8" i="8"/>
  <c r="H8" i="8" s="1"/>
  <c r="E8" i="8"/>
  <c r="G8" i="8" s="1"/>
  <c r="F7" i="8"/>
  <c r="H7" i="8" s="1"/>
  <c r="E7" i="8"/>
  <c r="G7" i="8" s="1"/>
  <c r="F6" i="8"/>
  <c r="H6" i="8" s="1"/>
  <c r="E6" i="8"/>
  <c r="G6" i="8" s="1"/>
  <c r="F5" i="8"/>
  <c r="H5" i="8" s="1"/>
  <c r="E5" i="8"/>
  <c r="G5" i="8" s="1"/>
  <c r="G4" i="8"/>
  <c r="F4" i="8"/>
  <c r="H4" i="8" s="1"/>
  <c r="E4" i="8"/>
  <c r="D11" i="7"/>
  <c r="F10" i="7"/>
  <c r="H10" i="7" s="1"/>
  <c r="E10" i="7"/>
  <c r="G10" i="7" s="1"/>
  <c r="F9" i="7"/>
  <c r="H9" i="7" s="1"/>
  <c r="E9" i="7"/>
  <c r="G9" i="7" s="1"/>
  <c r="F8" i="7"/>
  <c r="H8" i="7" s="1"/>
  <c r="E8" i="7"/>
  <c r="G8" i="7" s="1"/>
  <c r="F7" i="7"/>
  <c r="H7" i="7" s="1"/>
  <c r="E7" i="7"/>
  <c r="G7" i="7" s="1"/>
  <c r="G6" i="7"/>
  <c r="F6" i="7"/>
  <c r="H6" i="7" s="1"/>
  <c r="E6" i="7"/>
  <c r="G5" i="7"/>
  <c r="F5" i="7"/>
  <c r="H5" i="7" s="1"/>
  <c r="E5" i="7"/>
  <c r="F4" i="7"/>
  <c r="H4" i="7" s="1"/>
  <c r="E4" i="7"/>
  <c r="G4" i="7" s="1"/>
  <c r="D12" i="6"/>
  <c r="F11" i="6"/>
  <c r="H11" i="6" s="1"/>
  <c r="E11" i="6"/>
  <c r="G11" i="6" s="1"/>
  <c r="F10" i="6"/>
  <c r="H10" i="6" s="1"/>
  <c r="E10" i="6"/>
  <c r="G10" i="6" s="1"/>
  <c r="F9" i="6"/>
  <c r="H9" i="6" s="1"/>
  <c r="E9" i="6"/>
  <c r="G9" i="6" s="1"/>
  <c r="F8" i="6"/>
  <c r="H8" i="6" s="1"/>
  <c r="E8" i="6"/>
  <c r="G8" i="6" s="1"/>
  <c r="F7" i="6"/>
  <c r="H7" i="6" s="1"/>
  <c r="E7" i="6"/>
  <c r="G7" i="6" s="1"/>
  <c r="F6" i="6"/>
  <c r="H6" i="6" s="1"/>
  <c r="E6" i="6"/>
  <c r="G6" i="6" s="1"/>
  <c r="F5" i="6"/>
  <c r="H5" i="6" s="1"/>
  <c r="E5" i="6"/>
  <c r="G5" i="6" s="1"/>
  <c r="F4" i="6"/>
  <c r="H4" i="6" s="1"/>
  <c r="E4" i="6"/>
  <c r="G4" i="6" s="1"/>
  <c r="F33" i="1"/>
  <c r="H33" i="1" s="1"/>
  <c r="D41" i="1"/>
  <c r="E33" i="1"/>
  <c r="G33" i="1" s="1"/>
  <c r="F34" i="1"/>
  <c r="F35" i="1"/>
  <c r="F36" i="1"/>
  <c r="F37" i="1"/>
  <c r="F38" i="1"/>
  <c r="F39" i="1"/>
  <c r="F40" i="1"/>
  <c r="E34" i="1"/>
  <c r="G34" i="1" s="1"/>
  <c r="E35" i="1"/>
  <c r="G35" i="1" s="1"/>
  <c r="E36" i="1"/>
  <c r="G36" i="1" s="1"/>
  <c r="E37" i="1"/>
  <c r="G37" i="1" s="1"/>
  <c r="E38" i="1"/>
  <c r="G38" i="1" s="1"/>
  <c r="E39" i="1"/>
  <c r="G39" i="1" s="1"/>
  <c r="E40" i="1"/>
  <c r="G40" i="1" s="1"/>
  <c r="G10" i="8" l="1"/>
  <c r="G11" i="7"/>
  <c r="G8" i="10"/>
  <c r="H11" i="7"/>
  <c r="G12" i="6"/>
  <c r="H12" i="6"/>
  <c r="H38" i="1"/>
  <c r="H34" i="1"/>
  <c r="H39" i="1"/>
  <c r="H35" i="1"/>
  <c r="H40" i="1"/>
  <c r="H36" i="1"/>
  <c r="H37" i="1"/>
  <c r="H41" i="1" l="1"/>
  <c r="G41" i="1"/>
</calcChain>
</file>

<file path=xl/sharedStrings.xml><?xml version="1.0" encoding="utf-8"?>
<sst xmlns="http://schemas.openxmlformats.org/spreadsheetml/2006/main" count="104" uniqueCount="13">
  <si>
    <t>Phi = Azimut [°]</t>
  </si>
  <si>
    <t>Theta = Elevation [°]</t>
  </si>
  <si>
    <t>Sektor</t>
  </si>
  <si>
    <t>Immissionspegel ohne Massnahmen [dB(A)]</t>
  </si>
  <si>
    <t>Total [dB(A)]</t>
  </si>
  <si>
    <r>
      <rPr>
        <b/>
        <sz val="11"/>
        <color theme="1"/>
        <rFont val="Calibri"/>
        <family val="2"/>
      </rPr>
      <t>ΔL</t>
    </r>
    <r>
      <rPr>
        <b/>
        <vertAlign val="subscript"/>
        <sz val="11"/>
        <color theme="1"/>
        <rFont val="Calibri"/>
        <family val="2"/>
      </rPr>
      <t xml:space="preserve">Kragen2m </t>
    </r>
    <r>
      <rPr>
        <b/>
        <sz val="11"/>
        <color theme="1"/>
        <rFont val="Calibri"/>
        <family val="2"/>
        <scheme val="minor"/>
      </rPr>
      <t>(Abschirmeffekt bei Kragenhöhe 2.0 m) [dB(A)]</t>
    </r>
  </si>
  <si>
    <r>
      <rPr>
        <b/>
        <sz val="11"/>
        <color theme="1"/>
        <rFont val="Calibri"/>
        <family val="2"/>
      </rPr>
      <t>ΔL</t>
    </r>
    <r>
      <rPr>
        <b/>
        <vertAlign val="subscript"/>
        <sz val="11"/>
        <color theme="1"/>
        <rFont val="Calibri"/>
        <family val="2"/>
      </rPr>
      <t xml:space="preserve">Kragen2.5m </t>
    </r>
    <r>
      <rPr>
        <b/>
        <sz val="11"/>
        <color theme="1"/>
        <rFont val="Calibri"/>
        <family val="2"/>
        <scheme val="minor"/>
      </rPr>
      <t>(Abschirmeffekt bei Kragenhöhe 2.5 m) [dB(A)]</t>
    </r>
  </si>
  <si>
    <t>Schritt 3: Eintragen der Rohdaten</t>
  </si>
  <si>
    <t xml:space="preserve">Schritt 4: Berechnung der Abschirmeffekte
</t>
  </si>
  <si>
    <t xml:space="preserve">Schritt 5: Berechnung der Teilmmissionspegel 
</t>
  </si>
  <si>
    <t>Schritt 6: Berechnung Totalimmissionspegel</t>
  </si>
  <si>
    <t>Immissionspegel mit Kragenhöhe 2m
[dB(A)]</t>
  </si>
  <si>
    <t>Immissionspegel mit Kragenhöhe 2.5m [dB(A)]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</si>
</sst>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6"/>
      <color theme="1"/>
      <name val="Calibri"/>
      <family val="2"/>
      <scheme val="minor"/>
    </font>
    <font>
      <b/>
      <sz val="16"/>
      <color theme="1"/>
      <name val="Calibri"/>
      <family val="2"/>
    </font>
    <font>
      <b/>
      <sz val="11"/>
      <color theme="1"/>
      <name val="Calibri"/>
      <family val="2"/>
      <scheme val="minor"/>
    </font>
    <font>
      <b/>
      <sz val="11"/>
      <color theme="1"/>
      <name val="Calibri"/>
      <family val="2"/>
    </font>
    <font>
      <b/>
      <vertAlign val="subscript"/>
      <sz val="11"/>
      <color theme="1"/>
      <name val="Calibri"/>
      <family val="2"/>
    </font>
    <font>
      <b/>
      <sz val="12"/>
      <color rgb="FF00000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pplyProtection="1">
      <alignment horizontal="left" vertical="center"/>
      <protection locked="0"/>
    </xf>
    <xf numFmtId="0" fontId="0" fillId="0" borderId="0" xfId="0" applyAlignment="1" applyProtection="1">
      <alignment horizontal="center" vertical="center" wrapText="1"/>
      <protection locked="0"/>
    </xf>
    <xf numFmtId="0" fontId="0" fillId="0" borderId="0" xfId="0" applyProtection="1">
      <protection locked="0"/>
    </xf>
    <xf numFmtId="164" fontId="0" fillId="0" borderId="0" xfId="0" applyNumberFormat="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164" fontId="0" fillId="0" borderId="0" xfId="0" applyNumberFormat="1" applyFill="1" applyAlignment="1" applyProtection="1">
      <alignment horizontal="center" vertical="center" wrapText="1"/>
      <protection locked="0"/>
    </xf>
    <xf numFmtId="0" fontId="2" fillId="0" borderId="0" xfId="0" applyFont="1" applyAlignment="1" applyProtection="1">
      <alignment horizontal="left" vertical="center"/>
      <protection locked="0"/>
    </xf>
    <xf numFmtId="0" fontId="0" fillId="0" borderId="0" xfId="0" applyAlignment="1" applyProtection="1">
      <alignment horizontal="center" vertical="center" wrapText="1"/>
    </xf>
    <xf numFmtId="164" fontId="0" fillId="0" borderId="0" xfId="0" applyNumberFormat="1" applyAlignment="1" applyProtection="1">
      <alignment horizontal="center" vertical="center" wrapText="1"/>
    </xf>
    <xf numFmtId="0" fontId="0" fillId="0" borderId="0" xfId="0" applyAlignment="1" applyProtection="1">
      <alignment horizontal="left" vertical="center"/>
      <protection locked="0"/>
    </xf>
    <xf numFmtId="0" fontId="0" fillId="0" borderId="1" xfId="0" applyBorder="1" applyAlignment="1" applyProtection="1">
      <alignment horizontal="center" vertical="center" wrapText="1"/>
    </xf>
    <xf numFmtId="0" fontId="3" fillId="0" borderId="1" xfId="0" applyFont="1" applyBorder="1" applyAlignment="1" applyProtection="1">
      <alignment horizontal="center" vertical="center" wrapText="1"/>
    </xf>
    <xf numFmtId="164" fontId="0" fillId="4" borderId="1" xfId="0" applyNumberFormat="1" applyFill="1" applyBorder="1" applyAlignment="1" applyProtection="1">
      <alignment horizontal="center" vertical="center" wrapText="1"/>
    </xf>
    <xf numFmtId="164" fontId="3" fillId="2" borderId="1" xfId="0" applyNumberFormat="1" applyFont="1" applyFill="1" applyBorder="1" applyAlignment="1" applyProtection="1">
      <alignment horizontal="center" vertical="center" wrapText="1"/>
    </xf>
    <xf numFmtId="0" fontId="0" fillId="3" borderId="1" xfId="0" applyFill="1" applyBorder="1" applyAlignment="1" applyProtection="1">
      <alignment horizontal="center" vertical="center" wrapText="1"/>
      <protection locked="0"/>
    </xf>
    <xf numFmtId="164" fontId="0" fillId="3" borderId="1" xfId="0" applyNumberFormat="1"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xf>
    <xf numFmtId="164" fontId="3" fillId="0" borderId="1" xfId="0" applyNumberFormat="1" applyFont="1" applyBorder="1" applyAlignment="1" applyProtection="1">
      <alignment horizontal="center" vertical="center" wrapText="1"/>
    </xf>
    <xf numFmtId="164" fontId="3" fillId="5" borderId="1" xfId="0" applyNumberFormat="1" applyFont="1" applyFill="1" applyBorder="1" applyAlignment="1" applyProtection="1">
      <alignment horizontal="center" vertical="center" wrapText="1"/>
    </xf>
    <xf numFmtId="164" fontId="3" fillId="4" borderId="1" xfId="0" applyNumberFormat="1"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4" borderId="1" xfId="0" applyFont="1" applyFill="1" applyBorder="1" applyAlignment="1" applyProtection="1">
      <alignment horizontal="center" vertical="top" wrapText="1"/>
    </xf>
    <xf numFmtId="164" fontId="3" fillId="2" borderId="1" xfId="0" applyNumberFormat="1" applyFont="1" applyFill="1" applyBorder="1" applyAlignment="1" applyProtection="1">
      <alignment horizontal="center" vertical="center" wrapText="1"/>
    </xf>
    <xf numFmtId="0" fontId="6" fillId="5" borderId="1" xfId="0" applyFont="1" applyFill="1" applyBorder="1" applyAlignment="1" applyProtection="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200027</xdr:colOff>
      <xdr:row>0</xdr:row>
      <xdr:rowOff>142873</xdr:rowOff>
    </xdr:from>
    <xdr:to>
      <xdr:col>8</xdr:col>
      <xdr:colOff>19051</xdr:colOff>
      <xdr:row>29</xdr:row>
      <xdr:rowOff>66674</xdr:rowOff>
    </xdr:to>
    <xdr:sp macro="" textlink="">
      <xdr:nvSpPr>
        <xdr:cNvPr id="3" name="Textfeld 2"/>
        <xdr:cNvSpPr txBox="1"/>
      </xdr:nvSpPr>
      <xdr:spPr>
        <a:xfrm>
          <a:off x="200027" y="142873"/>
          <a:ext cx="9096374" cy="5676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CH" sz="2000" b="1" i="0" u="none" strike="noStrike">
              <a:solidFill>
                <a:schemeClr val="dk1"/>
              </a:solidFill>
              <a:latin typeface="+mn-lt"/>
              <a:ea typeface="+mn-ea"/>
              <a:cs typeface="+mn-cs"/>
            </a:rPr>
            <a:t>Anleitung</a:t>
          </a:r>
          <a:r>
            <a:rPr lang="de-CH" sz="2000"/>
            <a:t> </a:t>
          </a:r>
        </a:p>
        <a:p>
          <a:pPr algn="l"/>
          <a:r>
            <a:rPr lang="de-CH" sz="1200" b="1" i="0" u="none" strike="noStrike">
              <a:solidFill>
                <a:schemeClr val="dk1"/>
              </a:solidFill>
              <a:latin typeface="+mn-lt"/>
              <a:ea typeface="+mn-ea"/>
              <a:cs typeface="+mn-cs"/>
            </a:rPr>
            <a:t>Schritt</a:t>
          </a:r>
          <a:r>
            <a:rPr lang="de-CH" sz="1200" b="1" i="0" u="none" strike="noStrike" baseline="0">
              <a:solidFill>
                <a:schemeClr val="dk1"/>
              </a:solidFill>
              <a:latin typeface="+mn-lt"/>
              <a:ea typeface="+mn-ea"/>
              <a:cs typeface="+mn-cs"/>
            </a:rPr>
            <a:t> 1: Rohdaten erheben</a:t>
          </a:r>
          <a:endParaRPr lang="de-CH" sz="1200" b="1" i="0" u="none" strike="noStrike">
            <a:solidFill>
              <a:schemeClr val="dk1"/>
            </a:solidFill>
            <a:latin typeface="+mn-lt"/>
            <a:ea typeface="+mn-ea"/>
            <a:cs typeface="+mn-cs"/>
          </a:endParaRPr>
        </a:p>
        <a:p>
          <a:pPr algn="l"/>
          <a:r>
            <a:rPr lang="de-CH" sz="1200" b="0" i="0" u="none" strike="noStrike">
              <a:solidFill>
                <a:schemeClr val="dk1"/>
              </a:solidFill>
              <a:latin typeface="+mn-lt"/>
              <a:ea typeface="+mn-ea"/>
              <a:cs typeface="+mn-cs"/>
            </a:rPr>
            <a:t>Erheben Sie die Rohdaten für die Berechnung: </a:t>
          </a:r>
          <a:r>
            <a:rPr lang="de-CH" sz="1200" b="0" i="0" u="none" strike="noStrike" smtClean="0">
              <a:solidFill>
                <a:schemeClr val="dk1"/>
              </a:solidFill>
              <a:latin typeface="+mn-lt"/>
              <a:ea typeface="+mn-ea"/>
              <a:cs typeface="+mn-cs"/>
            </a:rPr>
            <a:t>Der Winkel </a:t>
          </a:r>
          <a:r>
            <a:rPr lang="el-GR" sz="1200" b="0" i="0" u="none" strike="noStrike" smtClean="0">
              <a:solidFill>
                <a:schemeClr val="dk1"/>
              </a:solidFill>
              <a:latin typeface="+mn-lt"/>
              <a:ea typeface="+mn-ea"/>
              <a:cs typeface="+mn-cs"/>
            </a:rPr>
            <a:t>φ</a:t>
          </a:r>
          <a:r>
            <a:rPr lang="de-CH" sz="1200" b="0" i="0" u="none" strike="noStrike" smtClean="0">
              <a:solidFill>
                <a:schemeClr val="dk1"/>
              </a:solidFill>
              <a:latin typeface="+mn-lt"/>
              <a:ea typeface="+mn-ea"/>
              <a:cs typeface="+mn-cs"/>
            </a:rPr>
            <a:t> heisst</a:t>
          </a:r>
          <a:r>
            <a:rPr lang="de-CH" sz="1200" b="0" i="0" u="none" strike="noStrike" baseline="0" smtClean="0">
              <a:solidFill>
                <a:schemeClr val="dk1"/>
              </a:solidFill>
              <a:latin typeface="+mn-lt"/>
              <a:ea typeface="+mn-ea"/>
              <a:cs typeface="+mn-cs"/>
            </a:rPr>
            <a:t> Azimutwinkel. Er beschreibt die horizontale Position der Schallquelle. Die Hauswandnormale beschreibt einen Azimutwinkel von 0°. D</a:t>
          </a:r>
          <a:r>
            <a:rPr lang="de-CH" sz="1200" b="0" i="0" u="none" strike="noStrike" smtClean="0">
              <a:solidFill>
                <a:schemeClr val="dk1"/>
              </a:solidFill>
              <a:latin typeface="+mn-lt"/>
              <a:ea typeface="+mn-ea"/>
              <a:cs typeface="+mn-cs"/>
            </a:rPr>
            <a:t>er Elevationswinkel </a:t>
          </a:r>
          <a:r>
            <a:rPr lang="el-GR" sz="1200" b="0" i="0" u="none" strike="noStrike" smtClean="0">
              <a:solidFill>
                <a:schemeClr val="dk1"/>
              </a:solidFill>
              <a:latin typeface="+mn-lt"/>
              <a:ea typeface="+mn-ea"/>
              <a:cs typeface="+mn-cs"/>
            </a:rPr>
            <a:t>θ</a:t>
          </a:r>
          <a:r>
            <a:rPr lang="de-CH" sz="1200" b="0" i="0" u="none" strike="noStrike" smtClean="0">
              <a:solidFill>
                <a:schemeClr val="dk1"/>
              </a:solidFill>
              <a:latin typeface="+mn-lt"/>
              <a:ea typeface="+mn-ea"/>
              <a:cs typeface="+mn-cs"/>
            </a:rPr>
            <a:t> beschreibt die</a:t>
          </a:r>
          <a:r>
            <a:rPr lang="de-CH" sz="1200" b="0" i="0" u="none" strike="noStrike" baseline="0" smtClean="0">
              <a:solidFill>
                <a:schemeClr val="dk1"/>
              </a:solidFill>
              <a:latin typeface="+mn-lt"/>
              <a:ea typeface="+mn-ea"/>
              <a:cs typeface="+mn-cs"/>
            </a:rPr>
            <a:t> vertikale Position der Schallquelle </a:t>
          </a:r>
          <a:r>
            <a:rPr lang="de-CH" sz="1200" b="0" i="0" u="none" strike="noStrike" smtClean="0">
              <a:solidFill>
                <a:schemeClr val="dk1"/>
              </a:solidFill>
              <a:latin typeface="+mn-lt"/>
              <a:ea typeface="+mn-ea"/>
              <a:cs typeface="+mn-cs"/>
            </a:rPr>
            <a:t>(siehe Illustration rechts</a:t>
          </a:r>
          <a:r>
            <a:rPr lang="de-CH" sz="1200" b="0" i="0" u="none" strike="noStrike" baseline="0" smtClean="0">
              <a:solidFill>
                <a:schemeClr val="dk1"/>
              </a:solidFill>
              <a:latin typeface="+mn-lt"/>
              <a:ea typeface="+mn-ea"/>
              <a:cs typeface="+mn-cs"/>
            </a:rPr>
            <a:t> in blauem Rahmen)</a:t>
          </a:r>
          <a:r>
            <a:rPr lang="de-CH" sz="1200" b="0" i="0" u="none" strike="noStrike" smtClean="0">
              <a:solidFill>
                <a:schemeClr val="dk1"/>
              </a:solidFill>
              <a:latin typeface="+mn-lt"/>
              <a:ea typeface="+mn-ea"/>
              <a:cs typeface="+mn-cs"/>
            </a:rPr>
            <a:t>. Negative Elevationswinkel bezeichnen den Bereich unter dem Horizont. WICHTIG: Die Elevationswinkel müssen zwischen -50° und +20° liegen, Winkel</a:t>
          </a:r>
          <a:r>
            <a:rPr lang="de-CH" sz="1200" b="0" i="0" u="none" strike="noStrike" baseline="0" smtClean="0">
              <a:solidFill>
                <a:schemeClr val="dk1"/>
              </a:solidFill>
              <a:latin typeface="+mn-lt"/>
              <a:ea typeface="+mn-ea"/>
              <a:cs typeface="+mn-cs"/>
            </a:rPr>
            <a:t> ausserhalb von diesem Bereich werden vom Berechnungstool nicht abgedeckt</a:t>
          </a:r>
          <a:r>
            <a:rPr lang="de-CH" sz="1200" b="0" i="0" u="none" strike="noStrike" smtClean="0">
              <a:solidFill>
                <a:schemeClr val="dk1"/>
              </a:solidFill>
              <a:latin typeface="+mn-lt"/>
              <a:ea typeface="+mn-ea"/>
              <a:cs typeface="+mn-cs"/>
            </a:rPr>
            <a:t>.  </a:t>
          </a:r>
        </a:p>
        <a:p>
          <a:pPr algn="l"/>
          <a:r>
            <a:rPr lang="de-CH" sz="1200" b="0" i="0" u="none" strike="noStrike" smtClean="0">
              <a:solidFill>
                <a:schemeClr val="dk1"/>
              </a:solidFill>
              <a:latin typeface="+mn-lt"/>
              <a:ea typeface="+mn-ea"/>
              <a:cs typeface="+mn-cs"/>
            </a:rPr>
            <a:t>Erhoben wird die </a:t>
          </a:r>
          <a:r>
            <a:rPr lang="de-CH" sz="1200" b="0" i="0" u="none" strike="noStrike">
              <a:solidFill>
                <a:schemeClr val="dk1"/>
              </a:solidFill>
              <a:latin typeface="+mn-lt"/>
              <a:ea typeface="+mn-ea"/>
              <a:cs typeface="+mn-cs"/>
            </a:rPr>
            <a:t>Lärm-Berechnung ohne Massnahme für einen Immissionspunkt auf der Dachfläche, wobei die totale Immission in die Beiträge einzelner Sektoren aufgeschlüsselt wird. </a:t>
          </a:r>
          <a:r>
            <a:rPr lang="de-CH" sz="1200" b="0" i="0" u="none" strike="noStrike" smtClean="0">
              <a:solidFill>
                <a:schemeClr val="dk1"/>
              </a:solidFill>
              <a:latin typeface="+mn-lt"/>
              <a:ea typeface="+mn-ea"/>
              <a:cs typeface="+mn-cs"/>
            </a:rPr>
            <a:t>Die Einteilung wird so getroffen, dass der Direktschalleinfall aus einem Sektor ungefähr unter konstanter Elevation erfolgt und sich hinsichtlich der azimutalen Richtwirkung der Massnahme keine grosse Variation ergibt. Die Immissionsanteile werden separat aus jedem Sektor ermittelt. Diese werden gewonnen, indem die Berechnung in der </a:t>
          </a:r>
          <a:r>
            <a:rPr lang="de-CH" sz="1100" baseline="0" smtClean="0">
              <a:solidFill>
                <a:schemeClr val="dk1"/>
              </a:solidFill>
              <a:latin typeface="+mn-lt"/>
              <a:ea typeface="+mn-ea"/>
              <a:cs typeface="+mn-cs"/>
            </a:rPr>
            <a:t>Lärmberechnungssoftware  in </a:t>
          </a:r>
          <a:r>
            <a:rPr lang="de-CH" sz="1200" b="0" i="0" u="none" strike="noStrike" smtClean="0">
              <a:solidFill>
                <a:schemeClr val="dk1"/>
              </a:solidFill>
              <a:latin typeface="+mn-lt"/>
              <a:ea typeface="+mn-ea"/>
              <a:cs typeface="+mn-cs"/>
            </a:rPr>
            <a:t>Sektoreinzelschritten durchgeführt wird, wobei jeweils nur die Strassenabschnitte innerhalb des entsprechenden Sektors aktiviert werden. </a:t>
          </a:r>
          <a:r>
            <a:rPr lang="de-CH" sz="1200" b="0" i="0" u="none" strike="noStrike">
              <a:solidFill>
                <a:schemeClr val="dk1"/>
              </a:solidFill>
              <a:latin typeface="+mn-lt"/>
              <a:ea typeface="+mn-ea"/>
              <a:cs typeface="+mn-cs"/>
            </a:rPr>
            <a:t>Ein Rohdatenbeispiel mit 8 Sektoren ist hier aufgeführt (blau unterlegt). Zur Illustration des Beispiels ist die graphische Sektoraufteilung dargestellt (siehe Illustration rechts in orangem</a:t>
          </a:r>
          <a:r>
            <a:rPr lang="de-CH" sz="1200" b="0" i="0" u="none" strike="noStrike" baseline="0">
              <a:solidFill>
                <a:schemeClr val="dk1"/>
              </a:solidFill>
              <a:latin typeface="+mn-lt"/>
              <a:ea typeface="+mn-ea"/>
              <a:cs typeface="+mn-cs"/>
            </a:rPr>
            <a:t> </a:t>
          </a:r>
          <a:r>
            <a:rPr lang="de-CH" sz="1200" b="0" i="0" u="none" strike="noStrike">
              <a:solidFill>
                <a:schemeClr val="dk1"/>
              </a:solidFill>
              <a:latin typeface="+mn-lt"/>
              <a:ea typeface="+mn-ea"/>
              <a:cs typeface="+mn-cs"/>
            </a:rPr>
            <a:t>Rahmen). </a:t>
          </a:r>
        </a:p>
        <a:p>
          <a:endParaRPr lang="de-CH" sz="1200" b="0" i="0" u="none" strike="noStrike">
            <a:solidFill>
              <a:schemeClr val="dk1"/>
            </a:solidFill>
            <a:latin typeface="+mn-lt"/>
            <a:ea typeface="+mn-ea"/>
            <a:cs typeface="+mn-cs"/>
          </a:endParaRPr>
        </a:p>
        <a:p>
          <a:r>
            <a:rPr lang="de-CH" sz="1200" b="1" i="0" u="none" strike="noStrike">
              <a:solidFill>
                <a:schemeClr val="dk1"/>
              </a:solidFill>
              <a:latin typeface="+mn-lt"/>
              <a:ea typeface="+mn-ea"/>
              <a:cs typeface="+mn-cs"/>
            </a:rPr>
            <a:t>Schritt 2: Korrekter Tab auswählen</a:t>
          </a:r>
        </a:p>
        <a:p>
          <a:r>
            <a:rPr lang="de-CH" sz="1200" b="0" i="0" u="none" strike="noStrike">
              <a:solidFill>
                <a:schemeClr val="dk1"/>
              </a:solidFill>
              <a:latin typeface="+mn-lt"/>
              <a:ea typeface="+mn-ea"/>
              <a:cs typeface="+mn-cs"/>
            </a:rPr>
            <a:t>Gehen Sie zu dem Tab, der mit der Anzahl Sektoren angeschrieben ist, die Sie vermessen haben. Beispiel: Ihr Aufteilung enthält 6 Sektoren --&gt; gehen Sie zum Tab "6 Sektoren". </a:t>
          </a:r>
        </a:p>
        <a:p>
          <a:endParaRPr lang="de-CH" sz="1200" b="0" i="0" u="none" strike="noStrike" baseline="0">
            <a:solidFill>
              <a:schemeClr val="dk1"/>
            </a:solidFill>
            <a:latin typeface="+mn-lt"/>
            <a:ea typeface="+mn-ea"/>
            <a:cs typeface="+mn-cs"/>
          </a:endParaRPr>
        </a:p>
        <a:p>
          <a:r>
            <a:rPr lang="de-CH" sz="1200" b="1" i="0" u="none" strike="noStrike" baseline="0">
              <a:solidFill>
                <a:schemeClr val="dk1"/>
              </a:solidFill>
              <a:latin typeface="+mn-lt"/>
              <a:ea typeface="+mn-ea"/>
              <a:cs typeface="+mn-cs"/>
            </a:rPr>
            <a:t>Schritt 3: Eintragen der Rohdaten</a:t>
          </a:r>
        </a:p>
        <a:p>
          <a:r>
            <a:rPr lang="de-CH" sz="1200" b="0" i="0" u="none" strike="noStrike">
              <a:solidFill>
                <a:schemeClr val="dk1"/>
              </a:solidFill>
              <a:latin typeface="+mn-lt"/>
              <a:ea typeface="+mn-ea"/>
              <a:cs typeface="+mn-cs"/>
            </a:rPr>
            <a:t>Tragen Sie die erhobenen Rohdaten im blauen Bereich ein. </a:t>
          </a:r>
        </a:p>
        <a:p>
          <a:endParaRPr lang="de-CH" sz="1200" b="0" i="0" u="none" strike="noStrike" baseline="0">
            <a:solidFill>
              <a:schemeClr val="dk1"/>
            </a:solidFill>
            <a:latin typeface="+mn-lt"/>
            <a:ea typeface="+mn-ea"/>
            <a:cs typeface="+mn-cs"/>
          </a:endParaRPr>
        </a:p>
        <a:p>
          <a:r>
            <a:rPr lang="de-CH" sz="1200" b="1" i="0" u="none" strike="noStrike" baseline="0">
              <a:solidFill>
                <a:schemeClr val="dk1"/>
              </a:solidFill>
              <a:latin typeface="+mn-lt"/>
              <a:ea typeface="+mn-ea"/>
              <a:cs typeface="+mn-cs"/>
            </a:rPr>
            <a:t>Schritt 4: Berechnung der Abschirmeffekte</a:t>
          </a:r>
        </a:p>
        <a:p>
          <a:r>
            <a:rPr lang="de-CH" sz="1200" b="0" i="0" u="none" strike="noStrike" baseline="0">
              <a:solidFill>
                <a:schemeClr val="dk1"/>
              </a:solidFill>
              <a:latin typeface="+mn-lt"/>
              <a:ea typeface="+mn-ea"/>
              <a:cs typeface="+mn-cs"/>
            </a:rPr>
            <a:t>Die Berechnung der sektorenabhängigen Abschirmeffekte (Kragenhöhen 2 und 2.5 m) erfolgt automatisch (grau)</a:t>
          </a:r>
        </a:p>
        <a:p>
          <a:endParaRPr lang="de-CH" sz="1200" b="0" i="0" u="none" strike="noStrike" baseline="0">
            <a:solidFill>
              <a:schemeClr val="dk1"/>
            </a:solidFill>
            <a:latin typeface="+mn-lt"/>
            <a:ea typeface="+mn-ea"/>
            <a:cs typeface="+mn-cs"/>
          </a:endParaRPr>
        </a:p>
        <a:p>
          <a:r>
            <a:rPr lang="de-CH" sz="1200" b="1" i="0" u="none" strike="noStrike" baseline="0">
              <a:solidFill>
                <a:schemeClr val="dk1"/>
              </a:solidFill>
              <a:latin typeface="+mn-lt"/>
              <a:ea typeface="+mn-ea"/>
              <a:cs typeface="+mn-cs"/>
            </a:rPr>
            <a:t>Schritt 5: Berechnung der Teilimmissionspegel </a:t>
          </a:r>
        </a:p>
        <a:p>
          <a:pPr marL="0" marR="0" indent="0" defTabSz="914400" eaLnBrk="1" fontAlgn="auto" latinLnBrk="0" hangingPunct="1">
            <a:lnSpc>
              <a:spcPct val="100000"/>
            </a:lnSpc>
            <a:spcBef>
              <a:spcPts val="0"/>
            </a:spcBef>
            <a:spcAft>
              <a:spcPts val="0"/>
            </a:spcAft>
            <a:buClrTx/>
            <a:buSzTx/>
            <a:buFontTx/>
            <a:buNone/>
            <a:tabLst/>
            <a:defRPr/>
          </a:pPr>
          <a:r>
            <a:rPr lang="de-CH" sz="1100" b="0" i="0" baseline="0">
              <a:solidFill>
                <a:schemeClr val="dk1"/>
              </a:solidFill>
              <a:latin typeface="+mn-lt"/>
              <a:ea typeface="+mn-ea"/>
              <a:cs typeface="+mn-cs"/>
            </a:rPr>
            <a:t>Die Berechnung der sektorenabhängigen Immissionspegel  (Kragenhöhen 2 und 2.5 m) erfolgt automatisch (violett)</a:t>
          </a:r>
          <a:endParaRPr lang="de-CH" sz="1200"/>
        </a:p>
        <a:p>
          <a:endParaRPr lang="de-CH" sz="1200" b="0" i="0" u="none" strike="noStrike" baseline="0">
            <a:solidFill>
              <a:schemeClr val="dk1"/>
            </a:solidFill>
            <a:latin typeface="+mn-lt"/>
            <a:ea typeface="+mn-ea"/>
            <a:cs typeface="+mn-cs"/>
          </a:endParaRPr>
        </a:p>
        <a:p>
          <a:r>
            <a:rPr lang="de-CH" sz="1200" b="1" i="0" u="none" strike="noStrike" baseline="0">
              <a:solidFill>
                <a:schemeClr val="dk1"/>
              </a:solidFill>
              <a:latin typeface="+mn-lt"/>
              <a:ea typeface="+mn-ea"/>
              <a:cs typeface="+mn-cs"/>
            </a:rPr>
            <a:t>Schritt 6: Berechnung Totalimmissionspegel</a:t>
          </a:r>
        </a:p>
        <a:p>
          <a:pPr marL="0" marR="0" indent="0" defTabSz="914400" eaLnBrk="1" fontAlgn="auto" latinLnBrk="0" hangingPunct="1">
            <a:lnSpc>
              <a:spcPct val="100000"/>
            </a:lnSpc>
            <a:spcBef>
              <a:spcPts val="0"/>
            </a:spcBef>
            <a:spcAft>
              <a:spcPts val="0"/>
            </a:spcAft>
            <a:buClrTx/>
            <a:buSzTx/>
            <a:buFontTx/>
            <a:buNone/>
            <a:tabLst/>
            <a:defRPr/>
          </a:pPr>
          <a:r>
            <a:rPr lang="de-CH" sz="1100" b="0" i="0" baseline="0">
              <a:solidFill>
                <a:schemeClr val="dk1"/>
              </a:solidFill>
              <a:latin typeface="+mn-lt"/>
              <a:ea typeface="+mn-ea"/>
              <a:cs typeface="+mn-cs"/>
            </a:rPr>
            <a:t>Die Berechnung des Totalimmissionspegels (Kragenhöhen 2 und 2.5 m) erfolgt automatisch (grün).  </a:t>
          </a:r>
          <a:endParaRPr lang="de-CH" sz="1100">
            <a:solidFill>
              <a:schemeClr val="dk1"/>
            </a:solidFill>
            <a:latin typeface="+mn-lt"/>
            <a:ea typeface="+mn-ea"/>
            <a:cs typeface="+mn-cs"/>
          </a:endParaRPr>
        </a:p>
        <a:p>
          <a:endParaRPr lang="de-CH" sz="1200" b="0" i="0" u="none" strike="noStrike" baseline="0">
            <a:solidFill>
              <a:schemeClr val="dk1"/>
            </a:solidFill>
            <a:latin typeface="+mn-lt"/>
            <a:ea typeface="+mn-ea"/>
            <a:cs typeface="+mn-cs"/>
          </a:endParaRPr>
        </a:p>
      </xdr:txBody>
    </xdr:sp>
    <xdr:clientData/>
  </xdr:twoCellAnchor>
  <xdr:twoCellAnchor editAs="oneCell">
    <xdr:from>
      <xdr:col>8</xdr:col>
      <xdr:colOff>457201</xdr:colOff>
      <xdr:row>19</xdr:row>
      <xdr:rowOff>123824</xdr:rowOff>
    </xdr:from>
    <xdr:to>
      <xdr:col>17</xdr:col>
      <xdr:colOff>304801</xdr:colOff>
      <xdr:row>41</xdr:row>
      <xdr:rowOff>152095</xdr:rowOff>
    </xdr:to>
    <xdr:pic>
      <xdr:nvPicPr>
        <xdr:cNvPr id="4" name="Grafik 3" descr="test.JPG"/>
        <xdr:cNvPicPr>
          <a:picLocks noChangeAspect="1"/>
        </xdr:cNvPicPr>
      </xdr:nvPicPr>
      <xdr:blipFill>
        <a:blip xmlns:r="http://schemas.openxmlformats.org/officeDocument/2006/relationships" r:embed="rId1" cstate="print"/>
        <a:stretch>
          <a:fillRect/>
        </a:stretch>
      </xdr:blipFill>
      <xdr:spPr>
        <a:xfrm>
          <a:off x="9734551" y="3971924"/>
          <a:ext cx="7391400" cy="5028896"/>
        </a:xfrm>
        <a:prstGeom prst="rect">
          <a:avLst/>
        </a:prstGeom>
        <a:ln w="44450">
          <a:solidFill>
            <a:schemeClr val="accent6">
              <a:lumMod val="60000"/>
              <a:lumOff val="40000"/>
            </a:schemeClr>
          </a:solidFill>
        </a:ln>
      </xdr:spPr>
    </xdr:pic>
    <xdr:clientData/>
  </xdr:twoCellAnchor>
  <xdr:twoCellAnchor editAs="oneCell">
    <xdr:from>
      <xdr:col>8</xdr:col>
      <xdr:colOff>485775</xdr:colOff>
      <xdr:row>0</xdr:row>
      <xdr:rowOff>142875</xdr:rowOff>
    </xdr:from>
    <xdr:to>
      <xdr:col>17</xdr:col>
      <xdr:colOff>295275</xdr:colOff>
      <xdr:row>18</xdr:row>
      <xdr:rowOff>95077</xdr:rowOff>
    </xdr:to>
    <xdr:pic>
      <xdr:nvPicPr>
        <xdr:cNvPr id="5" name="Grafik 4" descr="test1.JPG"/>
        <xdr:cNvPicPr>
          <a:picLocks noChangeAspect="1"/>
        </xdr:cNvPicPr>
      </xdr:nvPicPr>
      <xdr:blipFill>
        <a:blip xmlns:r="http://schemas.openxmlformats.org/officeDocument/2006/relationships" r:embed="rId2" cstate="print"/>
        <a:stretch>
          <a:fillRect/>
        </a:stretch>
      </xdr:blipFill>
      <xdr:spPr>
        <a:xfrm>
          <a:off x="9763125" y="142875"/>
          <a:ext cx="7353300" cy="3609802"/>
        </a:xfrm>
        <a:prstGeom prst="rect">
          <a:avLst/>
        </a:prstGeom>
        <a:ln w="44450">
          <a:solidFill>
            <a:schemeClr val="tx2">
              <a:lumMod val="40000"/>
              <a:lumOff val="60000"/>
            </a:schemeClr>
          </a:solid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tabSelected="1"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1" spans="1:10" ht="21" x14ac:dyDescent="0.3">
      <c r="A1" s="7"/>
      <c r="E1" s="4"/>
    </row>
    <row r="2" spans="1:10" x14ac:dyDescent="0.3">
      <c r="A2" s="10"/>
      <c r="D2" s="4"/>
      <c r="E2" s="4"/>
      <c r="H2" s="4"/>
    </row>
    <row r="3" spans="1:10" x14ac:dyDescent="0.3">
      <c r="A3" s="10"/>
      <c r="D3" s="4"/>
      <c r="E3" s="4"/>
      <c r="H3" s="4"/>
    </row>
    <row r="4" spans="1:10" x14ac:dyDescent="0.3">
      <c r="B4" s="10"/>
      <c r="E4" s="4"/>
    </row>
    <row r="5" spans="1:10" x14ac:dyDescent="0.3">
      <c r="D5" s="4"/>
      <c r="E5" s="4"/>
      <c r="F5" s="4"/>
      <c r="H5" s="4"/>
      <c r="I5" s="4"/>
    </row>
    <row r="6" spans="1:10" x14ac:dyDescent="0.3">
      <c r="D6" s="4"/>
      <c r="E6" s="4"/>
      <c r="F6" s="4"/>
      <c r="H6" s="4"/>
      <c r="I6" s="4"/>
    </row>
    <row r="7" spans="1:10" x14ac:dyDescent="0.3">
      <c r="D7" s="4"/>
      <c r="E7" s="4"/>
      <c r="F7" s="4"/>
      <c r="H7" s="4"/>
      <c r="I7" s="4"/>
    </row>
    <row r="8" spans="1:10" x14ac:dyDescent="0.3">
      <c r="D8" s="4"/>
      <c r="E8" s="4"/>
      <c r="F8" s="4"/>
      <c r="H8" s="4"/>
      <c r="I8" s="4"/>
    </row>
    <row r="9" spans="1:10" x14ac:dyDescent="0.3">
      <c r="C9" s="5"/>
      <c r="D9" s="6"/>
      <c r="E9" s="6"/>
      <c r="F9" s="6"/>
      <c r="G9" s="5"/>
      <c r="H9" s="6"/>
      <c r="I9" s="6"/>
      <c r="J9" s="5"/>
    </row>
    <row r="10" spans="1:10" x14ac:dyDescent="0.3">
      <c r="D10" s="4"/>
      <c r="E10" s="4"/>
      <c r="F10" s="4"/>
      <c r="H10" s="4"/>
      <c r="I10" s="4"/>
    </row>
    <row r="11" spans="1:10" x14ac:dyDescent="0.3">
      <c r="D11" s="4"/>
      <c r="E11" s="4"/>
      <c r="F11" s="4"/>
      <c r="H11" s="4"/>
      <c r="I11" s="4"/>
    </row>
    <row r="12" spans="1:10" x14ac:dyDescent="0.3">
      <c r="D12" s="4"/>
      <c r="E12" s="4"/>
      <c r="F12" s="4"/>
      <c r="H12" s="4"/>
      <c r="I12" s="4"/>
    </row>
    <row r="13" spans="1:10" x14ac:dyDescent="0.3">
      <c r="D13" s="4"/>
      <c r="H13" s="4"/>
      <c r="I13" s="4"/>
    </row>
    <row r="14" spans="1:10" ht="21" x14ac:dyDescent="0.3">
      <c r="A14" s="1"/>
    </row>
    <row r="15" spans="1:10" ht="21" x14ac:dyDescent="0.3">
      <c r="A15" s="7"/>
      <c r="E15" s="4"/>
    </row>
    <row r="16" spans="1:10" x14ac:dyDescent="0.3">
      <c r="D16" s="4"/>
      <c r="E16" s="4"/>
      <c r="H16" s="4"/>
    </row>
    <row r="17" spans="1:11" x14ac:dyDescent="0.3">
      <c r="E17" s="4"/>
    </row>
    <row r="18" spans="1:11" x14ac:dyDescent="0.3">
      <c r="D18" s="4"/>
      <c r="E18" s="4"/>
      <c r="F18" s="4"/>
      <c r="H18" s="4"/>
      <c r="I18" s="4"/>
    </row>
    <row r="19" spans="1:11" x14ac:dyDescent="0.3">
      <c r="D19" s="4"/>
      <c r="E19" s="4"/>
      <c r="F19" s="4"/>
      <c r="H19" s="4"/>
      <c r="I19" s="4"/>
    </row>
    <row r="20" spans="1:11" x14ac:dyDescent="0.3">
      <c r="D20" s="4"/>
      <c r="E20" s="4"/>
      <c r="F20" s="4"/>
      <c r="H20" s="4"/>
      <c r="I20" s="4"/>
    </row>
    <row r="21" spans="1:11" x14ac:dyDescent="0.3">
      <c r="D21" s="4"/>
      <c r="E21" s="4"/>
      <c r="F21" s="4"/>
      <c r="H21" s="4"/>
      <c r="I21" s="4"/>
    </row>
    <row r="22" spans="1:11" x14ac:dyDescent="0.3">
      <c r="E22" s="4"/>
    </row>
    <row r="23" spans="1:11" x14ac:dyDescent="0.3">
      <c r="D23" s="4"/>
      <c r="E23" s="4"/>
      <c r="F23" s="4"/>
      <c r="H23" s="4"/>
      <c r="I23" s="4"/>
    </row>
    <row r="24" spans="1:11" x14ac:dyDescent="0.3">
      <c r="D24" s="4"/>
      <c r="E24" s="4"/>
      <c r="F24" s="4"/>
      <c r="H24" s="4"/>
      <c r="I24" s="4"/>
    </row>
    <row r="25" spans="1:11" x14ac:dyDescent="0.3">
      <c r="D25" s="4"/>
      <c r="E25" s="4"/>
      <c r="F25" s="4"/>
      <c r="H25" s="4"/>
      <c r="I25" s="4"/>
    </row>
    <row r="26" spans="1:11" x14ac:dyDescent="0.3">
      <c r="D26" s="4"/>
      <c r="E26" s="4"/>
      <c r="F26" s="4"/>
      <c r="H26" s="4"/>
      <c r="I26" s="4"/>
    </row>
    <row r="27" spans="1:11" x14ac:dyDescent="0.3">
      <c r="C27" s="5"/>
      <c r="D27" s="6"/>
      <c r="E27" s="6"/>
      <c r="F27" s="6"/>
      <c r="G27" s="5"/>
      <c r="H27" s="6"/>
      <c r="I27" s="6"/>
      <c r="J27" s="5"/>
    </row>
    <row r="28" spans="1:11" x14ac:dyDescent="0.3">
      <c r="C28" s="5"/>
      <c r="D28" s="6"/>
      <c r="E28" s="6"/>
      <c r="F28" s="6"/>
      <c r="G28" s="5"/>
      <c r="H28" s="6"/>
      <c r="I28" s="6"/>
      <c r="J28" s="5"/>
    </row>
    <row r="29" spans="1:11" x14ac:dyDescent="0.3">
      <c r="C29" s="5"/>
      <c r="D29" s="6"/>
      <c r="E29" s="6"/>
      <c r="F29" s="6"/>
      <c r="G29" s="5"/>
      <c r="H29" s="6"/>
      <c r="I29" s="6"/>
      <c r="J29" s="5"/>
    </row>
    <row r="31" spans="1:11" x14ac:dyDescent="0.3">
      <c r="A31" s="11"/>
      <c r="B31" s="22" t="s">
        <v>7</v>
      </c>
      <c r="C31" s="22"/>
      <c r="D31" s="22"/>
      <c r="E31" s="23" t="s">
        <v>8</v>
      </c>
      <c r="F31" s="23"/>
      <c r="G31" s="24" t="s">
        <v>9</v>
      </c>
      <c r="H31" s="24"/>
      <c r="I31" s="8"/>
    </row>
    <row r="32" spans="1:11" ht="58.8" x14ac:dyDescent="0.3">
      <c r="A32" s="12" t="s">
        <v>2</v>
      </c>
      <c r="B32" s="21" t="s">
        <v>0</v>
      </c>
      <c r="C32" s="21" t="s">
        <v>1</v>
      </c>
      <c r="D32" s="21" t="s">
        <v>3</v>
      </c>
      <c r="E32" s="13" t="s">
        <v>5</v>
      </c>
      <c r="F32" s="20" t="s">
        <v>6</v>
      </c>
      <c r="G32" s="14" t="s">
        <v>11</v>
      </c>
      <c r="H32" s="14" t="s">
        <v>12</v>
      </c>
      <c r="K32" s="2"/>
    </row>
    <row r="33" spans="1:10" x14ac:dyDescent="0.3">
      <c r="A33" s="11">
        <v>1</v>
      </c>
      <c r="B33" s="15">
        <v>10</v>
      </c>
      <c r="C33" s="15">
        <v>0</v>
      </c>
      <c r="D33" s="16">
        <v>54.8</v>
      </c>
      <c r="E33" s="13">
        <f>0.0029*C33^2+0.3243*C33-10.2-1.5*ATAN(0.2*B33-14)</f>
        <v>-7.9685173576403159</v>
      </c>
      <c r="F33" s="13">
        <f>0.0031*C33^2+0.3349*C33-12.1-1.5*ATAN(0.2*B33-14)</f>
        <v>-9.8685173576403162</v>
      </c>
      <c r="G33" s="17">
        <f t="shared" ref="G33:G40" si="0">D33+E33</f>
        <v>46.831482642359681</v>
      </c>
      <c r="H33" s="17">
        <f t="shared" ref="H33:H40" si="1">D33+F33</f>
        <v>44.931482642359683</v>
      </c>
    </row>
    <row r="34" spans="1:10" x14ac:dyDescent="0.3">
      <c r="A34" s="11">
        <v>2</v>
      </c>
      <c r="B34" s="15">
        <v>60</v>
      </c>
      <c r="C34" s="15">
        <v>6</v>
      </c>
      <c r="D34" s="16">
        <v>47</v>
      </c>
      <c r="E34" s="13">
        <f t="shared" ref="E34:E40" si="2">0.0029*C34^2+0.3243*C34-10.2-1.5*ATAN(0.2*B34-14)</f>
        <v>-6.489076923308863</v>
      </c>
      <c r="F34" s="13">
        <f t="shared" ref="F34:F40" si="3">0.0031*C34^2+0.3349*C34-12.1-1.5*ATAN(0.2*B34-14)</f>
        <v>-8.3182769233088631</v>
      </c>
      <c r="G34" s="17">
        <f t="shared" si="0"/>
        <v>40.510923076691135</v>
      </c>
      <c r="H34" s="17">
        <f t="shared" si="1"/>
        <v>38.681723076691135</v>
      </c>
    </row>
    <row r="35" spans="1:10" x14ac:dyDescent="0.3">
      <c r="A35" s="11">
        <v>3</v>
      </c>
      <c r="B35" s="15">
        <v>90</v>
      </c>
      <c r="C35" s="15">
        <v>7</v>
      </c>
      <c r="D35" s="16">
        <v>47.4</v>
      </c>
      <c r="E35" s="13">
        <f t="shared" si="2"/>
        <v>-9.776526495502047</v>
      </c>
      <c r="F35" s="13">
        <f t="shared" si="3"/>
        <v>-11.592526495502049</v>
      </c>
      <c r="G35" s="17">
        <f t="shared" si="0"/>
        <v>37.623473504497952</v>
      </c>
      <c r="H35" s="17">
        <f t="shared" si="1"/>
        <v>35.807473504497949</v>
      </c>
    </row>
    <row r="36" spans="1:10" x14ac:dyDescent="0.3">
      <c r="A36" s="11">
        <v>4</v>
      </c>
      <c r="B36" s="15">
        <v>115</v>
      </c>
      <c r="C36" s="15">
        <v>0</v>
      </c>
      <c r="D36" s="16">
        <v>52.4</v>
      </c>
      <c r="E36" s="13">
        <f t="shared" si="2"/>
        <v>-12.390208658431501</v>
      </c>
      <c r="F36" s="13">
        <f t="shared" si="3"/>
        <v>-14.290208658431501</v>
      </c>
      <c r="G36" s="17">
        <f t="shared" si="0"/>
        <v>40.009791341568501</v>
      </c>
      <c r="H36" s="17">
        <f t="shared" si="1"/>
        <v>38.109791341568496</v>
      </c>
    </row>
    <row r="37" spans="1:10" x14ac:dyDescent="0.3">
      <c r="A37" s="11">
        <v>5</v>
      </c>
      <c r="B37" s="15">
        <v>165</v>
      </c>
      <c r="C37" s="15">
        <v>19</v>
      </c>
      <c r="D37" s="16">
        <v>46.8</v>
      </c>
      <c r="E37" s="13">
        <f t="shared" si="2"/>
        <v>-5.2687198977759317</v>
      </c>
      <c r="F37" s="13">
        <f t="shared" si="3"/>
        <v>-6.8951198977759329</v>
      </c>
      <c r="G37" s="17">
        <f t="shared" si="0"/>
        <v>41.531280102224066</v>
      </c>
      <c r="H37" s="17">
        <f t="shared" si="1"/>
        <v>39.904880102224062</v>
      </c>
      <c r="J37" s="5"/>
    </row>
    <row r="38" spans="1:10" x14ac:dyDescent="0.3">
      <c r="A38" s="11">
        <v>6</v>
      </c>
      <c r="B38" s="15">
        <v>135</v>
      </c>
      <c r="C38" s="15">
        <v>5</v>
      </c>
      <c r="D38" s="16">
        <v>36.1</v>
      </c>
      <c r="E38" s="13">
        <f t="shared" si="2"/>
        <v>-10.747036653287678</v>
      </c>
      <c r="F38" s="13">
        <f t="shared" si="3"/>
        <v>-12.589036653287677</v>
      </c>
      <c r="G38" s="17">
        <f t="shared" si="0"/>
        <v>25.352963346712322</v>
      </c>
      <c r="H38" s="17">
        <f t="shared" si="1"/>
        <v>23.510963346712323</v>
      </c>
    </row>
    <row r="39" spans="1:10" x14ac:dyDescent="0.3">
      <c r="A39" s="11">
        <v>7</v>
      </c>
      <c r="B39" s="15">
        <v>95</v>
      </c>
      <c r="C39" s="15">
        <v>0</v>
      </c>
      <c r="D39" s="16">
        <v>44.8</v>
      </c>
      <c r="E39" s="13">
        <f t="shared" si="2"/>
        <v>-12.260101150417523</v>
      </c>
      <c r="F39" s="13">
        <f t="shared" si="3"/>
        <v>-14.160101150417523</v>
      </c>
      <c r="G39" s="17">
        <f t="shared" si="0"/>
        <v>32.539898849582471</v>
      </c>
      <c r="H39" s="17">
        <f t="shared" si="1"/>
        <v>30.639898849582472</v>
      </c>
    </row>
    <row r="40" spans="1:10" x14ac:dyDescent="0.3">
      <c r="A40" s="11">
        <v>8</v>
      </c>
      <c r="B40" s="15">
        <v>55</v>
      </c>
      <c r="C40" s="15">
        <v>-17</v>
      </c>
      <c r="D40" s="16">
        <v>55.4</v>
      </c>
      <c r="E40" s="13">
        <f t="shared" si="2"/>
        <v>-13.001431341402618</v>
      </c>
      <c r="F40" s="13">
        <f t="shared" si="3"/>
        <v>-15.023831341402616</v>
      </c>
      <c r="G40" s="17">
        <f t="shared" si="0"/>
        <v>42.398568658597384</v>
      </c>
      <c r="H40" s="17">
        <f t="shared" si="1"/>
        <v>40.376168658597379</v>
      </c>
    </row>
    <row r="41" spans="1:10" ht="30.75" customHeight="1" x14ac:dyDescent="0.3">
      <c r="A41" s="12" t="s">
        <v>4</v>
      </c>
      <c r="B41" s="12"/>
      <c r="C41" s="12"/>
      <c r="D41" s="18">
        <f>LOG(10^(D33/10)+10^(D34/10)+10^(D35/10)+10^(D36/10)+10^(D37/10)+10^(D38/10)+10^(D39/10)+10^(D40/10))*10</f>
        <v>60.042014942538977</v>
      </c>
      <c r="E41" s="18"/>
      <c r="F41" s="12"/>
      <c r="G41" s="19">
        <f>LOG(10^(G33/10)+10^(G34/10)+10^(G35/10)+10^(G36/10)+10^(G37/10)+10^(G38/10)+10^(G39/10)+10^(G40/10))*10</f>
        <v>50.374475713905255</v>
      </c>
      <c r="H41" s="19">
        <f>LOG(10^(H33/10)+10^(H34/10)+10^(H35/10)+10^(H36/10)+10^(H37/10)+10^(H38/10)+10^(H39/10)+10^(H40/10))*10</f>
        <v>48.504050879551464</v>
      </c>
    </row>
    <row r="42" spans="1:10" ht="15.6" x14ac:dyDescent="0.3">
      <c r="B42" s="8"/>
      <c r="C42" s="8"/>
      <c r="D42" s="8"/>
      <c r="E42" s="9"/>
      <c r="F42" s="8"/>
      <c r="G42" s="25" t="s">
        <v>10</v>
      </c>
      <c r="H42" s="25"/>
    </row>
    <row r="43" spans="1:10" x14ac:dyDescent="0.3">
      <c r="D43" s="8"/>
      <c r="E43" s="4"/>
    </row>
    <row r="44" spans="1:10" ht="21" x14ac:dyDescent="0.3">
      <c r="A44" s="7"/>
      <c r="E44" s="4"/>
    </row>
    <row r="45" spans="1:10" x14ac:dyDescent="0.3">
      <c r="D45" s="4"/>
      <c r="E45" s="4"/>
      <c r="H45" s="4"/>
    </row>
    <row r="46" spans="1:10" x14ac:dyDescent="0.3">
      <c r="E46" s="4"/>
    </row>
    <row r="47" spans="1:10" x14ac:dyDescent="0.3">
      <c r="D47" s="4"/>
      <c r="E47" s="4"/>
      <c r="F47" s="4"/>
      <c r="H47" s="4"/>
      <c r="I47" s="4"/>
    </row>
    <row r="48" spans="1:10" x14ac:dyDescent="0.3">
      <c r="D48" s="4"/>
      <c r="E48" s="4"/>
      <c r="F48" s="4"/>
      <c r="H48" s="4"/>
      <c r="I48" s="4"/>
    </row>
    <row r="49" spans="3:10" x14ac:dyDescent="0.3">
      <c r="D49" s="4"/>
      <c r="E49" s="4"/>
      <c r="F49" s="4"/>
      <c r="H49" s="4"/>
      <c r="I49" s="4"/>
    </row>
    <row r="50" spans="3:10" x14ac:dyDescent="0.3">
      <c r="D50" s="4"/>
      <c r="E50" s="4"/>
      <c r="F50" s="4"/>
      <c r="H50" s="4"/>
      <c r="I50" s="4"/>
    </row>
    <row r="51" spans="3:10" x14ac:dyDescent="0.3">
      <c r="C51" s="5"/>
      <c r="D51" s="6"/>
      <c r="E51" s="6"/>
      <c r="F51" s="6"/>
      <c r="G51" s="5"/>
      <c r="H51" s="6"/>
      <c r="I51" s="6"/>
      <c r="J51" s="5"/>
    </row>
    <row r="52" spans="3:10" x14ac:dyDescent="0.3">
      <c r="D52" s="4"/>
      <c r="E52" s="4"/>
      <c r="F52" s="4"/>
      <c r="H52" s="4"/>
      <c r="I52" s="4"/>
    </row>
    <row r="53" spans="3:10" x14ac:dyDescent="0.3">
      <c r="D53" s="4"/>
      <c r="E53" s="4"/>
      <c r="F53" s="4"/>
      <c r="H53" s="4"/>
      <c r="I53" s="4"/>
    </row>
    <row r="54" spans="3:10" x14ac:dyDescent="0.3">
      <c r="D54" s="4"/>
      <c r="E54" s="4"/>
      <c r="F54" s="4"/>
      <c r="H54" s="4"/>
      <c r="I54" s="4"/>
    </row>
    <row r="55" spans="3:10" x14ac:dyDescent="0.3">
      <c r="D55" s="4"/>
      <c r="H55" s="4"/>
      <c r="I55" s="4"/>
    </row>
  </sheetData>
  <sheetProtection sheet="1" objects="1" scenarios="1"/>
  <mergeCells count="4">
    <mergeCell ref="B31:D31"/>
    <mergeCell ref="E31:F31"/>
    <mergeCell ref="G31:H31"/>
    <mergeCell ref="G42:H42"/>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0"/>
  <sheetViews>
    <sheetView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D4+E4</f>
        <v>-7.9507667069855898</v>
      </c>
      <c r="H4" s="17">
        <f>D4+F4</f>
        <v>-9.8507667069855902</v>
      </c>
    </row>
    <row r="5" spans="1:11" x14ac:dyDescent="0.3">
      <c r="A5" s="11">
        <v>2</v>
      </c>
      <c r="B5" s="15"/>
      <c r="C5" s="15"/>
      <c r="D5" s="16"/>
      <c r="E5" s="13">
        <f t="shared" ref="E5" si="0">0.0029*C5^2+0.3243*C5-10.2-1.5*ATAN(0.2*B5-14)</f>
        <v>-7.9507667069855898</v>
      </c>
      <c r="F5" s="13">
        <f t="shared" ref="F5" si="1">0.0031*C5^2+0.3349*C5-12.1-1.5*ATAN(0.2*B5-14)</f>
        <v>-9.8507667069855902</v>
      </c>
      <c r="G5" s="17">
        <f>D5+E5</f>
        <v>-7.9507667069855898</v>
      </c>
      <c r="H5" s="17">
        <f>D5+F5</f>
        <v>-9.8507667069855902</v>
      </c>
    </row>
    <row r="6" spans="1:11" ht="28.8" x14ac:dyDescent="0.3">
      <c r="A6" s="12" t="s">
        <v>4</v>
      </c>
      <c r="B6" s="12"/>
      <c r="C6" s="12"/>
      <c r="D6" s="18">
        <f>LOG(10^(D4/10)+10^(D5/10))*10</f>
        <v>3.0102999566398121</v>
      </c>
      <c r="E6" s="18"/>
      <c r="F6" s="12"/>
      <c r="G6" s="19">
        <f>LOG(10^(G4/10)+10^(G5/10))*10</f>
        <v>-4.9404667503457791</v>
      </c>
      <c r="H6" s="19">
        <f>LOG(10^(H4/10)+10^(H5/10))*10</f>
        <v>-6.8404667503457794</v>
      </c>
    </row>
    <row r="7" spans="1:11" ht="15.6" x14ac:dyDescent="0.3">
      <c r="E7" s="9"/>
      <c r="F7" s="8"/>
      <c r="G7" s="25" t="s">
        <v>10</v>
      </c>
      <c r="H7" s="25"/>
    </row>
    <row r="8" spans="1:11" x14ac:dyDescent="0.3">
      <c r="E8" s="4"/>
    </row>
    <row r="9" spans="1:11" ht="21" x14ac:dyDescent="0.3">
      <c r="A9" s="7"/>
      <c r="E9" s="4"/>
    </row>
    <row r="10" spans="1:11" x14ac:dyDescent="0.3">
      <c r="D10" s="4"/>
      <c r="E10" s="4"/>
      <c r="H10" s="4"/>
    </row>
    <row r="11" spans="1:11" x14ac:dyDescent="0.3">
      <c r="E11" s="4"/>
    </row>
    <row r="12" spans="1:11" x14ac:dyDescent="0.3">
      <c r="D12" s="4"/>
      <c r="E12" s="4"/>
      <c r="F12" s="4"/>
      <c r="H12" s="4"/>
      <c r="I12" s="4"/>
    </row>
    <row r="13" spans="1:11" x14ac:dyDescent="0.3">
      <c r="D13" s="4"/>
      <c r="E13" s="4"/>
      <c r="F13" s="4"/>
      <c r="H13" s="4"/>
      <c r="I13" s="4"/>
    </row>
    <row r="14" spans="1:11" x14ac:dyDescent="0.3">
      <c r="D14" s="4"/>
      <c r="E14" s="4"/>
      <c r="F14" s="4"/>
      <c r="H14" s="4"/>
      <c r="I14" s="4"/>
    </row>
    <row r="15" spans="1:11" x14ac:dyDescent="0.3">
      <c r="D15" s="4"/>
      <c r="E15" s="4"/>
      <c r="F15" s="4"/>
      <c r="H15" s="4"/>
      <c r="I15" s="4"/>
    </row>
    <row r="16" spans="1:11" x14ac:dyDescent="0.3">
      <c r="C16" s="5"/>
      <c r="D16" s="6"/>
      <c r="E16" s="6"/>
      <c r="F16" s="6"/>
      <c r="G16" s="5"/>
      <c r="H16" s="6"/>
      <c r="I16" s="6"/>
      <c r="J16" s="5"/>
    </row>
    <row r="17" spans="4:9" x14ac:dyDescent="0.3">
      <c r="D17" s="4"/>
      <c r="E17" s="4"/>
      <c r="F17" s="4"/>
      <c r="H17" s="4"/>
      <c r="I17" s="4"/>
    </row>
    <row r="18" spans="4:9" x14ac:dyDescent="0.3">
      <c r="D18" s="4"/>
      <c r="E18" s="4"/>
      <c r="F18" s="4"/>
      <c r="H18" s="4"/>
      <c r="I18" s="4"/>
    </row>
    <row r="19" spans="4:9" x14ac:dyDescent="0.3">
      <c r="D19" s="4"/>
      <c r="E19" s="4"/>
      <c r="F19" s="4"/>
      <c r="H19" s="4"/>
      <c r="I19" s="4"/>
    </row>
    <row r="20" spans="4:9" x14ac:dyDescent="0.3">
      <c r="D20" s="4"/>
      <c r="H20" s="4"/>
      <c r="I20" s="4"/>
    </row>
  </sheetData>
  <sheetProtection sheet="1" objects="1" scenarios="1"/>
  <mergeCells count="4">
    <mergeCell ref="B2:D2"/>
    <mergeCell ref="E2:F2"/>
    <mergeCell ref="G2:H2"/>
    <mergeCell ref="G7:H7"/>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workbookViewId="0">
      <selection activeCell="G3" sqref="G3"/>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D4+E4</f>
        <v>-7.9507667069855898</v>
      </c>
      <c r="H4" s="17">
        <f>D4+F4</f>
        <v>-9.8507667069855902</v>
      </c>
    </row>
    <row r="5" spans="1:11" x14ac:dyDescent="0.3">
      <c r="A5" s="11">
        <v>2</v>
      </c>
      <c r="B5" s="15"/>
      <c r="C5" s="15"/>
      <c r="D5" s="16"/>
      <c r="E5" s="13">
        <f t="shared" ref="E5:E6" si="0">0.0029*C5^2+0.3243*C5-10.2-1.5*ATAN(0.2*B5-14)</f>
        <v>-7.9507667069855898</v>
      </c>
      <c r="F5" s="13">
        <f t="shared" ref="F5:F6" si="1">0.0031*C5^2+0.3349*C5-12.1-1.5*ATAN(0.2*B5-14)</f>
        <v>-9.8507667069855902</v>
      </c>
      <c r="G5" s="17">
        <f>D5+E5</f>
        <v>-7.9507667069855898</v>
      </c>
      <c r="H5" s="17">
        <f>D5+F5</f>
        <v>-9.8507667069855902</v>
      </c>
    </row>
    <row r="6" spans="1:11" x14ac:dyDescent="0.3">
      <c r="A6" s="11">
        <v>3</v>
      </c>
      <c r="B6" s="15"/>
      <c r="C6" s="15"/>
      <c r="D6" s="16"/>
      <c r="E6" s="13">
        <f t="shared" si="0"/>
        <v>-7.9507667069855898</v>
      </c>
      <c r="F6" s="13">
        <f t="shared" si="1"/>
        <v>-9.8507667069855902</v>
      </c>
      <c r="G6" s="17">
        <f>D6+E6</f>
        <v>-7.9507667069855898</v>
      </c>
      <c r="H6" s="17">
        <f>D6+F6</f>
        <v>-9.8507667069855902</v>
      </c>
    </row>
    <row r="7" spans="1:11" ht="28.8" x14ac:dyDescent="0.3">
      <c r="A7" s="12" t="s">
        <v>4</v>
      </c>
      <c r="B7" s="12"/>
      <c r="C7" s="12"/>
      <c r="D7" s="18">
        <f>LOG(10^(D4/10)+10^(D5/10)+10^(D6/10))*10</f>
        <v>4.7712125471966242</v>
      </c>
      <c r="E7" s="18"/>
      <c r="F7" s="12"/>
      <c r="G7" s="19">
        <f>LOG(10^(G4/10)+10^(G5/10)+10^(G6/10))*10</f>
        <v>-3.1795541597889665</v>
      </c>
      <c r="H7" s="19">
        <f>LOG(10^(H4/10)+10^(H5/10)+10^(H6/10))*10</f>
        <v>-5.0795541597889668</v>
      </c>
    </row>
    <row r="8" spans="1:11" ht="15.6" x14ac:dyDescent="0.3">
      <c r="E8" s="4"/>
      <c r="G8" s="25" t="s">
        <v>10</v>
      </c>
      <c r="H8" s="25"/>
    </row>
    <row r="9" spans="1:11" x14ac:dyDescent="0.3">
      <c r="E9" s="4"/>
    </row>
    <row r="10" spans="1:11" ht="21" x14ac:dyDescent="0.3">
      <c r="A10" s="7"/>
      <c r="E10" s="4"/>
    </row>
    <row r="11" spans="1:11" x14ac:dyDescent="0.3">
      <c r="D11" s="4"/>
      <c r="E11" s="4"/>
      <c r="H11" s="4"/>
    </row>
    <row r="12" spans="1:11" x14ac:dyDescent="0.3">
      <c r="E12" s="4"/>
    </row>
    <row r="13" spans="1:11" x14ac:dyDescent="0.3">
      <c r="D13" s="4"/>
      <c r="E13" s="4"/>
      <c r="F13" s="4"/>
      <c r="H13" s="4"/>
      <c r="I13" s="4"/>
    </row>
    <row r="14" spans="1:11" x14ac:dyDescent="0.3">
      <c r="D14" s="4"/>
      <c r="E14" s="4"/>
      <c r="F14" s="4"/>
      <c r="H14" s="4"/>
      <c r="I14" s="4"/>
    </row>
    <row r="15" spans="1:11" x14ac:dyDescent="0.3">
      <c r="D15" s="4"/>
      <c r="E15" s="4"/>
      <c r="F15" s="4"/>
      <c r="H15" s="4"/>
      <c r="I15" s="4"/>
    </row>
    <row r="16" spans="1:11" x14ac:dyDescent="0.3">
      <c r="D16" s="4"/>
      <c r="E16" s="4"/>
      <c r="F16" s="4"/>
      <c r="H16" s="4"/>
      <c r="I16" s="4"/>
    </row>
    <row r="17" spans="3:10" x14ac:dyDescent="0.3">
      <c r="C17" s="5"/>
      <c r="D17" s="6"/>
      <c r="E17" s="6"/>
      <c r="F17" s="6"/>
      <c r="G17" s="5"/>
      <c r="H17" s="6"/>
      <c r="I17" s="6"/>
      <c r="J17" s="5"/>
    </row>
    <row r="18" spans="3:10" x14ac:dyDescent="0.3">
      <c r="D18" s="4"/>
      <c r="E18" s="4"/>
      <c r="F18" s="4"/>
      <c r="H18" s="4"/>
      <c r="I18" s="4"/>
    </row>
    <row r="19" spans="3:10" x14ac:dyDescent="0.3">
      <c r="D19" s="4"/>
      <c r="E19" s="4"/>
      <c r="F19" s="4"/>
      <c r="H19" s="4"/>
      <c r="I19" s="4"/>
    </row>
    <row r="20" spans="3:10" x14ac:dyDescent="0.3">
      <c r="D20" s="4"/>
      <c r="E20" s="4"/>
      <c r="F20" s="4"/>
      <c r="H20" s="4"/>
      <c r="I20" s="4"/>
    </row>
    <row r="21" spans="3:10" x14ac:dyDescent="0.3">
      <c r="D21" s="4"/>
      <c r="H21" s="4"/>
      <c r="I21" s="4"/>
    </row>
  </sheetData>
  <sheetProtection sheet="1" objects="1" scenarios="1"/>
  <mergeCells count="4">
    <mergeCell ref="B2:D2"/>
    <mergeCell ref="E2:F2"/>
    <mergeCell ref="G2:H2"/>
    <mergeCell ref="G8:H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D4+E4</f>
        <v>-7.9507667069855898</v>
      </c>
      <c r="H4" s="17">
        <f>D4+F4</f>
        <v>-9.8507667069855902</v>
      </c>
    </row>
    <row r="5" spans="1:11" x14ac:dyDescent="0.3">
      <c r="A5" s="11">
        <v>2</v>
      </c>
      <c r="B5" s="15"/>
      <c r="C5" s="15"/>
      <c r="D5" s="16"/>
      <c r="E5" s="13">
        <f t="shared" ref="E5:E7" si="0">0.0029*C5^2+0.3243*C5-10.2-1.5*ATAN(0.2*B5-14)</f>
        <v>-7.9507667069855898</v>
      </c>
      <c r="F5" s="13">
        <f t="shared" ref="F5:F7" si="1">0.0031*C5^2+0.3349*C5-12.1-1.5*ATAN(0.2*B5-14)</f>
        <v>-9.8507667069855902</v>
      </c>
      <c r="G5" s="17">
        <f>D5+E5</f>
        <v>-7.9507667069855898</v>
      </c>
      <c r="H5" s="17">
        <f>D5+F5</f>
        <v>-9.8507667069855902</v>
      </c>
    </row>
    <row r="6" spans="1:11" x14ac:dyDescent="0.3">
      <c r="A6" s="11">
        <v>3</v>
      </c>
      <c r="B6" s="15"/>
      <c r="C6" s="15"/>
      <c r="D6" s="16"/>
      <c r="E6" s="13">
        <f t="shared" si="0"/>
        <v>-7.9507667069855898</v>
      </c>
      <c r="F6" s="13">
        <f t="shared" si="1"/>
        <v>-9.8507667069855902</v>
      </c>
      <c r="G6" s="17">
        <f>D6+E6</f>
        <v>-7.9507667069855898</v>
      </c>
      <c r="H6" s="17">
        <f>D6+F6</f>
        <v>-9.8507667069855902</v>
      </c>
    </row>
    <row r="7" spans="1:11" x14ac:dyDescent="0.3">
      <c r="A7" s="11">
        <v>4</v>
      </c>
      <c r="B7" s="15"/>
      <c r="C7" s="15"/>
      <c r="D7" s="16"/>
      <c r="E7" s="13">
        <f t="shared" si="0"/>
        <v>-7.9507667069855898</v>
      </c>
      <c r="F7" s="13">
        <f t="shared" si="1"/>
        <v>-9.8507667069855902</v>
      </c>
      <c r="G7" s="17">
        <f>D7+E7</f>
        <v>-7.9507667069855898</v>
      </c>
      <c r="H7" s="17">
        <f>D7+F7</f>
        <v>-9.8507667069855902</v>
      </c>
    </row>
    <row r="8" spans="1:11" ht="28.8" x14ac:dyDescent="0.3">
      <c r="A8" s="12" t="s">
        <v>4</v>
      </c>
      <c r="B8" s="12"/>
      <c r="C8" s="12"/>
      <c r="D8" s="18">
        <f>LOG(10^(D4/10)+10^(D5/10)+10^(D6/10)+10^(D7/10))*10</f>
        <v>6.0205999132796242</v>
      </c>
      <c r="E8" s="18"/>
      <c r="F8" s="12"/>
      <c r="G8" s="19">
        <f>LOG(10^(G4/10)+10^(G5/10)+10^(G6/10)+10^(G7/10))*10</f>
        <v>-1.930166793705967</v>
      </c>
      <c r="H8" s="19">
        <f>LOG(10^(H4/10)+10^(H5/10)+10^(H6/10)+10^(H7/10))*10</f>
        <v>-3.8301667937059674</v>
      </c>
    </row>
    <row r="9" spans="1:11" ht="15.6" x14ac:dyDescent="0.3">
      <c r="E9" s="9"/>
      <c r="F9" s="8"/>
      <c r="G9" s="25" t="s">
        <v>10</v>
      </c>
      <c r="H9" s="25"/>
    </row>
    <row r="10" spans="1:11" x14ac:dyDescent="0.3">
      <c r="E10" s="4"/>
    </row>
    <row r="11" spans="1:11" ht="21" x14ac:dyDescent="0.3">
      <c r="A11" s="7"/>
      <c r="E11" s="4"/>
    </row>
    <row r="12" spans="1:11" x14ac:dyDescent="0.3">
      <c r="D12" s="4"/>
      <c r="E12" s="4"/>
      <c r="H12" s="4"/>
    </row>
    <row r="13" spans="1:11" x14ac:dyDescent="0.3">
      <c r="E13" s="4"/>
    </row>
    <row r="14" spans="1:11" x14ac:dyDescent="0.3">
      <c r="D14" s="4"/>
      <c r="E14" s="4"/>
      <c r="F14" s="4"/>
      <c r="H14" s="4"/>
      <c r="I14" s="4"/>
    </row>
    <row r="15" spans="1:11" x14ac:dyDescent="0.3">
      <c r="D15" s="4"/>
      <c r="E15" s="4"/>
      <c r="F15" s="4"/>
      <c r="H15" s="4"/>
      <c r="I15" s="4"/>
    </row>
    <row r="16" spans="1:11" x14ac:dyDescent="0.3">
      <c r="D16" s="4"/>
      <c r="E16" s="4"/>
      <c r="F16" s="4"/>
      <c r="H16" s="4"/>
      <c r="I16" s="4"/>
    </row>
    <row r="17" spans="3:10" x14ac:dyDescent="0.3">
      <c r="D17" s="4"/>
      <c r="E17" s="4"/>
      <c r="F17" s="4"/>
      <c r="H17" s="4"/>
      <c r="I17" s="4"/>
    </row>
    <row r="18" spans="3:10" x14ac:dyDescent="0.3">
      <c r="C18" s="5"/>
      <c r="D18" s="6"/>
      <c r="E18" s="6"/>
      <c r="F18" s="6"/>
      <c r="G18" s="5"/>
      <c r="H18" s="6"/>
      <c r="I18" s="6"/>
      <c r="J18" s="5"/>
    </row>
    <row r="19" spans="3:10" x14ac:dyDescent="0.3">
      <c r="D19" s="4"/>
      <c r="E19" s="4"/>
      <c r="F19" s="4"/>
      <c r="H19" s="4"/>
      <c r="I19" s="4"/>
    </row>
    <row r="20" spans="3:10" x14ac:dyDescent="0.3">
      <c r="D20" s="4"/>
      <c r="E20" s="4"/>
      <c r="F20" s="4"/>
      <c r="H20" s="4"/>
      <c r="I20" s="4"/>
    </row>
    <row r="21" spans="3:10" x14ac:dyDescent="0.3">
      <c r="D21" s="4"/>
      <c r="E21" s="4"/>
      <c r="F21" s="4"/>
      <c r="H21" s="4"/>
      <c r="I21" s="4"/>
    </row>
    <row r="22" spans="3:10" x14ac:dyDescent="0.3">
      <c r="D22" s="4"/>
      <c r="H22" s="4"/>
      <c r="I22" s="4"/>
    </row>
  </sheetData>
  <sheetProtection sheet="1" objects="1" scenarios="1"/>
  <mergeCells count="4">
    <mergeCell ref="B2:D2"/>
    <mergeCell ref="E2:F2"/>
    <mergeCell ref="G2:H2"/>
    <mergeCell ref="G9:H9"/>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D4+E4</f>
        <v>-7.9507667069855898</v>
      </c>
      <c r="H4" s="17">
        <f>D4+F4</f>
        <v>-9.8507667069855902</v>
      </c>
    </row>
    <row r="5" spans="1:11" x14ac:dyDescent="0.3">
      <c r="A5" s="11">
        <v>2</v>
      </c>
      <c r="B5" s="15"/>
      <c r="C5" s="15"/>
      <c r="D5" s="16"/>
      <c r="E5" s="13">
        <f t="shared" ref="E5:E8" si="0">0.0029*C5^2+0.3243*C5-10.2-1.5*ATAN(0.2*B5-14)</f>
        <v>-7.9507667069855898</v>
      </c>
      <c r="F5" s="13">
        <f t="shared" ref="F5:F8" si="1">0.0031*C5^2+0.3349*C5-12.1-1.5*ATAN(0.2*B5-14)</f>
        <v>-9.8507667069855902</v>
      </c>
      <c r="G5" s="17">
        <f>D5+E5</f>
        <v>-7.9507667069855898</v>
      </c>
      <c r="H5" s="17">
        <f>D5+F5</f>
        <v>-9.8507667069855902</v>
      </c>
    </row>
    <row r="6" spans="1:11" x14ac:dyDescent="0.3">
      <c r="A6" s="11">
        <v>3</v>
      </c>
      <c r="B6" s="15"/>
      <c r="C6" s="15"/>
      <c r="D6" s="16"/>
      <c r="E6" s="13">
        <f t="shared" si="0"/>
        <v>-7.9507667069855898</v>
      </c>
      <c r="F6" s="13">
        <f t="shared" si="1"/>
        <v>-9.8507667069855902</v>
      </c>
      <c r="G6" s="17">
        <f>D6+E6</f>
        <v>-7.9507667069855898</v>
      </c>
      <c r="H6" s="17">
        <f>D6+F6</f>
        <v>-9.8507667069855902</v>
      </c>
    </row>
    <row r="7" spans="1:11" x14ac:dyDescent="0.3">
      <c r="A7" s="11">
        <v>4</v>
      </c>
      <c r="B7" s="15"/>
      <c r="C7" s="15"/>
      <c r="D7" s="16"/>
      <c r="E7" s="13">
        <f t="shared" si="0"/>
        <v>-7.9507667069855898</v>
      </c>
      <c r="F7" s="13">
        <f t="shared" si="1"/>
        <v>-9.8507667069855902</v>
      </c>
      <c r="G7" s="17">
        <f>D7+E7</f>
        <v>-7.9507667069855898</v>
      </c>
      <c r="H7" s="17">
        <f>D7+F7</f>
        <v>-9.8507667069855902</v>
      </c>
    </row>
    <row r="8" spans="1:11" x14ac:dyDescent="0.3">
      <c r="A8" s="11">
        <v>5</v>
      </c>
      <c r="B8" s="15"/>
      <c r="C8" s="15"/>
      <c r="D8" s="16"/>
      <c r="E8" s="13">
        <f t="shared" si="0"/>
        <v>-7.9507667069855898</v>
      </c>
      <c r="F8" s="13">
        <f t="shared" si="1"/>
        <v>-9.8507667069855902</v>
      </c>
      <c r="G8" s="17">
        <f>D8+E8</f>
        <v>-7.9507667069855898</v>
      </c>
      <c r="H8" s="17">
        <f>D8+F8</f>
        <v>-9.8507667069855902</v>
      </c>
      <c r="J8" s="5"/>
    </row>
    <row r="9" spans="1:11" ht="28.8" x14ac:dyDescent="0.3">
      <c r="A9" s="12" t="s">
        <v>4</v>
      </c>
      <c r="B9" s="12"/>
      <c r="C9" s="12"/>
      <c r="D9" s="18">
        <f>LOG(10^(D4/10)+10^(D5/10)+10^(D6/10)+10^(D7/10)+10^(D8/10))*10</f>
        <v>6.9897000433601884</v>
      </c>
      <c r="E9" s="18"/>
      <c r="F9" s="12"/>
      <c r="G9" s="19">
        <f>LOG(10^(G4/10)+10^(G5/10)+10^(G6/10)+10^(G7/10)+10^(G8/10))*10</f>
        <v>-0.96106666362540261</v>
      </c>
      <c r="H9" s="19">
        <f>LOG(10^(H4/10)+10^(H5/10)+10^(H6/10)+10^(H7/10)+10^(H8/10))*10</f>
        <v>-2.8610666636254036</v>
      </c>
    </row>
    <row r="10" spans="1:11" ht="15.6" x14ac:dyDescent="0.3">
      <c r="E10" s="9"/>
      <c r="F10" s="8"/>
      <c r="G10" s="25" t="s">
        <v>10</v>
      </c>
      <c r="H10" s="25"/>
    </row>
    <row r="11" spans="1:11" x14ac:dyDescent="0.3">
      <c r="E11" s="4"/>
    </row>
    <row r="12" spans="1:11" ht="21" x14ac:dyDescent="0.3">
      <c r="A12" s="7"/>
      <c r="E12" s="4"/>
    </row>
    <row r="13" spans="1:11" x14ac:dyDescent="0.3">
      <c r="D13" s="4"/>
      <c r="E13" s="4"/>
      <c r="H13" s="4"/>
    </row>
    <row r="14" spans="1:11" x14ac:dyDescent="0.3">
      <c r="E14" s="4"/>
    </row>
    <row r="15" spans="1:11" x14ac:dyDescent="0.3">
      <c r="D15" s="4"/>
      <c r="E15" s="4"/>
      <c r="F15" s="4"/>
      <c r="H15" s="4"/>
      <c r="I15" s="4"/>
    </row>
    <row r="16" spans="1:11" x14ac:dyDescent="0.3">
      <c r="D16" s="4"/>
      <c r="E16" s="4"/>
      <c r="F16" s="4"/>
      <c r="H16" s="4"/>
      <c r="I16" s="4"/>
    </row>
    <row r="17" spans="3:10" x14ac:dyDescent="0.3">
      <c r="D17" s="4"/>
      <c r="E17" s="4"/>
      <c r="F17" s="4"/>
      <c r="H17" s="4"/>
      <c r="I17" s="4"/>
    </row>
    <row r="18" spans="3:10" x14ac:dyDescent="0.3">
      <c r="D18" s="4"/>
      <c r="E18" s="4"/>
      <c r="F18" s="4"/>
      <c r="H18" s="4"/>
      <c r="I18" s="4"/>
    </row>
    <row r="19" spans="3:10" x14ac:dyDescent="0.3">
      <c r="C19" s="5"/>
      <c r="D19" s="6"/>
      <c r="E19" s="6"/>
      <c r="F19" s="6"/>
      <c r="G19" s="5"/>
      <c r="H19" s="6"/>
      <c r="I19" s="6"/>
      <c r="J19" s="5"/>
    </row>
    <row r="20" spans="3:10" x14ac:dyDescent="0.3">
      <c r="D20" s="4"/>
      <c r="E20" s="4"/>
      <c r="F20" s="4"/>
      <c r="H20" s="4"/>
      <c r="I20" s="4"/>
    </row>
    <row r="21" spans="3:10" x14ac:dyDescent="0.3">
      <c r="D21" s="4"/>
      <c r="E21" s="4"/>
      <c r="F21" s="4"/>
      <c r="H21" s="4"/>
      <c r="I21" s="4"/>
    </row>
    <row r="22" spans="3:10" x14ac:dyDescent="0.3">
      <c r="D22" s="4"/>
      <c r="E22" s="4"/>
      <c r="F22" s="4"/>
      <c r="H22" s="4"/>
      <c r="I22" s="4"/>
    </row>
    <row r="23" spans="3:10" x14ac:dyDescent="0.3">
      <c r="D23" s="4"/>
      <c r="H23" s="4"/>
      <c r="I23" s="4"/>
    </row>
  </sheetData>
  <sheetProtection sheet="1" objects="1" scenarios="1"/>
  <mergeCells count="4">
    <mergeCell ref="B2:D2"/>
    <mergeCell ref="E2:F2"/>
    <mergeCell ref="G2:H2"/>
    <mergeCell ref="G10:H10"/>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 t="shared" ref="G4:G9" si="0">D4+E4</f>
        <v>-7.9507667069855898</v>
      </c>
      <c r="H4" s="17">
        <f t="shared" ref="H4:H9" si="1">D4+F4</f>
        <v>-9.8507667069855902</v>
      </c>
    </row>
    <row r="5" spans="1:11" x14ac:dyDescent="0.3">
      <c r="A5" s="11">
        <v>2</v>
      </c>
      <c r="B5" s="15"/>
      <c r="C5" s="15"/>
      <c r="D5" s="16"/>
      <c r="E5" s="13">
        <f t="shared" ref="E5:E9" si="2">0.0029*C5^2+0.3243*C5-10.2-1.5*ATAN(0.2*B5-14)</f>
        <v>-7.9507667069855898</v>
      </c>
      <c r="F5" s="13">
        <f t="shared" ref="F5:F9" si="3">0.0031*C5^2+0.3349*C5-12.1-1.5*ATAN(0.2*B5-14)</f>
        <v>-9.8507667069855902</v>
      </c>
      <c r="G5" s="17">
        <f t="shared" si="0"/>
        <v>-7.9507667069855898</v>
      </c>
      <c r="H5" s="17">
        <f t="shared" si="1"/>
        <v>-9.8507667069855902</v>
      </c>
    </row>
    <row r="6" spans="1:11" x14ac:dyDescent="0.3">
      <c r="A6" s="11">
        <v>3</v>
      </c>
      <c r="B6" s="15"/>
      <c r="C6" s="15"/>
      <c r="D6" s="16"/>
      <c r="E6" s="13">
        <f t="shared" si="2"/>
        <v>-7.9507667069855898</v>
      </c>
      <c r="F6" s="13">
        <f t="shared" si="3"/>
        <v>-9.8507667069855902</v>
      </c>
      <c r="G6" s="17">
        <f t="shared" si="0"/>
        <v>-7.9507667069855898</v>
      </c>
      <c r="H6" s="17">
        <f t="shared" si="1"/>
        <v>-9.8507667069855902</v>
      </c>
    </row>
    <row r="7" spans="1:11" x14ac:dyDescent="0.3">
      <c r="A7" s="11">
        <v>4</v>
      </c>
      <c r="B7" s="15"/>
      <c r="C7" s="15"/>
      <c r="D7" s="16"/>
      <c r="E7" s="13">
        <f t="shared" si="2"/>
        <v>-7.9507667069855898</v>
      </c>
      <c r="F7" s="13">
        <f t="shared" si="3"/>
        <v>-9.8507667069855902</v>
      </c>
      <c r="G7" s="17">
        <f t="shared" si="0"/>
        <v>-7.9507667069855898</v>
      </c>
      <c r="H7" s="17">
        <f t="shared" si="1"/>
        <v>-9.8507667069855902</v>
      </c>
    </row>
    <row r="8" spans="1:11" x14ac:dyDescent="0.3">
      <c r="A8" s="11">
        <v>5</v>
      </c>
      <c r="B8" s="15"/>
      <c r="C8" s="15"/>
      <c r="D8" s="16"/>
      <c r="E8" s="13">
        <f t="shared" si="2"/>
        <v>-7.9507667069855898</v>
      </c>
      <c r="F8" s="13">
        <f t="shared" si="3"/>
        <v>-9.8507667069855902</v>
      </c>
      <c r="G8" s="17">
        <f t="shared" si="0"/>
        <v>-7.9507667069855898</v>
      </c>
      <c r="H8" s="17">
        <f t="shared" si="1"/>
        <v>-9.8507667069855902</v>
      </c>
      <c r="J8" s="5"/>
    </row>
    <row r="9" spans="1:11" x14ac:dyDescent="0.3">
      <c r="A9" s="11">
        <v>6</v>
      </c>
      <c r="B9" s="15"/>
      <c r="C9" s="15"/>
      <c r="D9" s="16"/>
      <c r="E9" s="13">
        <f t="shared" si="2"/>
        <v>-7.9507667069855898</v>
      </c>
      <c r="F9" s="13">
        <f t="shared" si="3"/>
        <v>-9.8507667069855902</v>
      </c>
      <c r="G9" s="17">
        <f t="shared" si="0"/>
        <v>-7.9507667069855898</v>
      </c>
      <c r="H9" s="17">
        <f t="shared" si="1"/>
        <v>-9.8507667069855902</v>
      </c>
    </row>
    <row r="10" spans="1:11" ht="28.8" x14ac:dyDescent="0.3">
      <c r="A10" s="12" t="s">
        <v>4</v>
      </c>
      <c r="B10" s="12"/>
      <c r="C10" s="12"/>
      <c r="D10" s="18">
        <f>LOG(10^(D4/10)+10^(D5/10)+10^(D6/10)+10^(D7/10)+10^(D8/10)+10^(D9/10))*10</f>
        <v>7.7815125038364368</v>
      </c>
      <c r="E10" s="18"/>
      <c r="F10" s="12"/>
      <c r="G10" s="19">
        <f>LOG(10^(G4/10)+10^(G5/10)+10^(G6/10)+10^(G7/10)+10^(G8/10)+10^(G9/10))*10</f>
        <v>-0.16925420314915413</v>
      </c>
      <c r="H10" s="19">
        <f>LOG(10^(H4/10)+10^(H5/10)+10^(H6/10)+10^(H7/10)+10^(H8/10)+10^(H9/10))*10</f>
        <v>-2.0692542031491552</v>
      </c>
    </row>
    <row r="11" spans="1:11" ht="15.6" x14ac:dyDescent="0.3">
      <c r="E11" s="9"/>
      <c r="F11" s="8"/>
      <c r="G11" s="25" t="s">
        <v>10</v>
      </c>
      <c r="H11" s="25"/>
    </row>
    <row r="12" spans="1:11" x14ac:dyDescent="0.3">
      <c r="E12" s="4"/>
    </row>
    <row r="13" spans="1:11" ht="21" x14ac:dyDescent="0.3">
      <c r="A13" s="7"/>
      <c r="E13" s="4"/>
    </row>
    <row r="14" spans="1:11" x14ac:dyDescent="0.3">
      <c r="D14" s="4"/>
      <c r="E14" s="4"/>
      <c r="H14" s="4"/>
    </row>
    <row r="15" spans="1:11" x14ac:dyDescent="0.3">
      <c r="E15" s="4"/>
    </row>
    <row r="16" spans="1:11" x14ac:dyDescent="0.3">
      <c r="D16" s="4"/>
      <c r="E16" s="4"/>
      <c r="F16" s="4"/>
      <c r="H16" s="4"/>
      <c r="I16" s="4"/>
    </row>
    <row r="17" spans="3:10" x14ac:dyDescent="0.3">
      <c r="D17" s="4"/>
      <c r="E17" s="4"/>
      <c r="F17" s="4"/>
      <c r="H17" s="4"/>
      <c r="I17" s="4"/>
    </row>
    <row r="18" spans="3:10" x14ac:dyDescent="0.3">
      <c r="D18" s="4"/>
      <c r="E18" s="4"/>
      <c r="F18" s="4"/>
      <c r="H18" s="4"/>
      <c r="I18" s="4"/>
    </row>
    <row r="19" spans="3:10" x14ac:dyDescent="0.3">
      <c r="D19" s="4"/>
      <c r="E19" s="4"/>
      <c r="F19" s="4"/>
      <c r="H19" s="4"/>
      <c r="I19" s="4"/>
    </row>
    <row r="20" spans="3:10" x14ac:dyDescent="0.3">
      <c r="C20" s="5"/>
      <c r="D20" s="6"/>
      <c r="E20" s="6"/>
      <c r="F20" s="6"/>
      <c r="G20" s="5"/>
      <c r="H20" s="6"/>
      <c r="I20" s="6"/>
      <c r="J20" s="5"/>
    </row>
    <row r="21" spans="3:10" x14ac:dyDescent="0.3">
      <c r="D21" s="4"/>
      <c r="E21" s="4"/>
      <c r="F21" s="4"/>
      <c r="H21" s="4"/>
      <c r="I21" s="4"/>
    </row>
    <row r="22" spans="3:10" x14ac:dyDescent="0.3">
      <c r="D22" s="4"/>
      <c r="E22" s="4"/>
      <c r="F22" s="4"/>
      <c r="H22" s="4"/>
      <c r="I22" s="4"/>
    </row>
    <row r="23" spans="3:10" x14ac:dyDescent="0.3">
      <c r="D23" s="4"/>
      <c r="E23" s="4"/>
      <c r="F23" s="4"/>
      <c r="H23" s="4"/>
      <c r="I23" s="4"/>
    </row>
    <row r="24" spans="3:10" x14ac:dyDescent="0.3">
      <c r="D24" s="4"/>
      <c r="H24" s="4"/>
      <c r="I24" s="4"/>
    </row>
  </sheetData>
  <sheetProtection sheet="1" objects="1" scenarios="1"/>
  <mergeCells count="4">
    <mergeCell ref="B2:D2"/>
    <mergeCell ref="E2:F2"/>
    <mergeCell ref="G2:H2"/>
    <mergeCell ref="G11:H11"/>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5"/>
  <sheetViews>
    <sheetView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 t="shared" ref="G4:G10" si="0">D4+E4</f>
        <v>-7.9507667069855898</v>
      </c>
      <c r="H4" s="17">
        <f t="shared" ref="H4:H10" si="1">D4+F4</f>
        <v>-9.8507667069855902</v>
      </c>
    </row>
    <row r="5" spans="1:11" x14ac:dyDescent="0.3">
      <c r="A5" s="11">
        <v>2</v>
      </c>
      <c r="B5" s="15"/>
      <c r="C5" s="15"/>
      <c r="D5" s="16"/>
      <c r="E5" s="13">
        <f t="shared" ref="E5:E10" si="2">0.0029*C5^2+0.3243*C5-10.2-1.5*ATAN(0.2*B5-14)</f>
        <v>-7.9507667069855898</v>
      </c>
      <c r="F5" s="13">
        <f t="shared" ref="F5:F10" si="3">0.0031*C5^2+0.3349*C5-12.1-1.5*ATAN(0.2*B5-14)</f>
        <v>-9.8507667069855902</v>
      </c>
      <c r="G5" s="17">
        <f t="shared" si="0"/>
        <v>-7.9507667069855898</v>
      </c>
      <c r="H5" s="17">
        <f t="shared" si="1"/>
        <v>-9.8507667069855902</v>
      </c>
    </row>
    <row r="6" spans="1:11" x14ac:dyDescent="0.3">
      <c r="A6" s="11">
        <v>3</v>
      </c>
      <c r="B6" s="15"/>
      <c r="C6" s="15"/>
      <c r="D6" s="16"/>
      <c r="E6" s="13">
        <f t="shared" si="2"/>
        <v>-7.9507667069855898</v>
      </c>
      <c r="F6" s="13">
        <f t="shared" si="3"/>
        <v>-9.8507667069855902</v>
      </c>
      <c r="G6" s="17">
        <f t="shared" si="0"/>
        <v>-7.9507667069855898</v>
      </c>
      <c r="H6" s="17">
        <f t="shared" si="1"/>
        <v>-9.8507667069855902</v>
      </c>
    </row>
    <row r="7" spans="1:11" x14ac:dyDescent="0.3">
      <c r="A7" s="11">
        <v>4</v>
      </c>
      <c r="B7" s="15"/>
      <c r="C7" s="15"/>
      <c r="D7" s="16"/>
      <c r="E7" s="13">
        <f t="shared" si="2"/>
        <v>-7.9507667069855898</v>
      </c>
      <c r="F7" s="13">
        <f t="shared" si="3"/>
        <v>-9.8507667069855902</v>
      </c>
      <c r="G7" s="17">
        <f t="shared" si="0"/>
        <v>-7.9507667069855898</v>
      </c>
      <c r="H7" s="17">
        <f t="shared" si="1"/>
        <v>-9.8507667069855902</v>
      </c>
    </row>
    <row r="8" spans="1:11" x14ac:dyDescent="0.3">
      <c r="A8" s="11">
        <v>5</v>
      </c>
      <c r="B8" s="15"/>
      <c r="C8" s="15"/>
      <c r="D8" s="16"/>
      <c r="E8" s="13">
        <f t="shared" si="2"/>
        <v>-7.9507667069855898</v>
      </c>
      <c r="F8" s="13">
        <f t="shared" si="3"/>
        <v>-9.8507667069855902</v>
      </c>
      <c r="G8" s="17">
        <f t="shared" si="0"/>
        <v>-7.9507667069855898</v>
      </c>
      <c r="H8" s="17">
        <f t="shared" si="1"/>
        <v>-9.8507667069855902</v>
      </c>
      <c r="J8" s="5"/>
    </row>
    <row r="9" spans="1:11" x14ac:dyDescent="0.3">
      <c r="A9" s="11">
        <v>6</v>
      </c>
      <c r="B9" s="15"/>
      <c r="C9" s="15"/>
      <c r="D9" s="16"/>
      <c r="E9" s="13">
        <f t="shared" si="2"/>
        <v>-7.9507667069855898</v>
      </c>
      <c r="F9" s="13">
        <f t="shared" si="3"/>
        <v>-9.8507667069855902</v>
      </c>
      <c r="G9" s="17">
        <f t="shared" si="0"/>
        <v>-7.9507667069855898</v>
      </c>
      <c r="H9" s="17">
        <f t="shared" si="1"/>
        <v>-9.8507667069855902</v>
      </c>
    </row>
    <row r="10" spans="1:11" x14ac:dyDescent="0.3">
      <c r="A10" s="11">
        <v>7</v>
      </c>
      <c r="B10" s="15"/>
      <c r="C10" s="15"/>
      <c r="D10" s="16"/>
      <c r="E10" s="13">
        <f t="shared" si="2"/>
        <v>-7.9507667069855898</v>
      </c>
      <c r="F10" s="13">
        <f t="shared" si="3"/>
        <v>-9.8507667069855902</v>
      </c>
      <c r="G10" s="17">
        <f t="shared" si="0"/>
        <v>-7.9507667069855898</v>
      </c>
      <c r="H10" s="17">
        <f t="shared" si="1"/>
        <v>-9.8507667069855902</v>
      </c>
    </row>
    <row r="11" spans="1:11" ht="28.8" x14ac:dyDescent="0.3">
      <c r="A11" s="12" t="s">
        <v>4</v>
      </c>
      <c r="B11" s="12"/>
      <c r="C11" s="12"/>
      <c r="D11" s="18">
        <f>LOG(10^(D4/10)+10^(D5/10)+10^(D6/10)+10^(D7/10)+10^(D8/10)+10^(D9/10)+10^(D10/10))*10</f>
        <v>8.4509804001425675</v>
      </c>
      <c r="E11" s="18"/>
      <c r="F11" s="12"/>
      <c r="G11" s="19">
        <f>LOG(10^(G4/10)+10^(G5/10)+10^(G6/10)+10^(G7/10)+10^(G8/10)+10^(G9/10)+10^(G10/10))*10</f>
        <v>0.5002136931569775</v>
      </c>
      <c r="H11" s="19">
        <f>LOG(10^(H4/10)+10^(H5/10)+10^(H6/10)+10^(H7/10)+10^(H8/10)+10^(H9/10)+10^(H10/10))*10</f>
        <v>-1.399786306843023</v>
      </c>
    </row>
    <row r="12" spans="1:11" ht="15.6" x14ac:dyDescent="0.3">
      <c r="E12" s="9"/>
      <c r="F12" s="8"/>
      <c r="G12" s="25" t="s">
        <v>10</v>
      </c>
      <c r="H12" s="25"/>
    </row>
    <row r="13" spans="1:11" x14ac:dyDescent="0.3">
      <c r="E13" s="4"/>
    </row>
    <row r="14" spans="1:11" ht="21" x14ac:dyDescent="0.3">
      <c r="A14" s="7"/>
      <c r="E14" s="4"/>
    </row>
    <row r="15" spans="1:11" x14ac:dyDescent="0.3">
      <c r="D15" s="4"/>
      <c r="E15" s="4"/>
      <c r="H15" s="4"/>
    </row>
    <row r="16" spans="1:11" x14ac:dyDescent="0.3">
      <c r="E16" s="4"/>
    </row>
    <row r="17" spans="3:10" x14ac:dyDescent="0.3">
      <c r="D17" s="4"/>
      <c r="E17" s="4"/>
      <c r="F17" s="4"/>
      <c r="H17" s="4"/>
      <c r="I17" s="4"/>
    </row>
    <row r="18" spans="3:10" x14ac:dyDescent="0.3">
      <c r="D18" s="4"/>
      <c r="E18" s="4"/>
      <c r="F18" s="4"/>
      <c r="H18" s="4"/>
      <c r="I18" s="4"/>
    </row>
    <row r="19" spans="3:10" x14ac:dyDescent="0.3">
      <c r="D19" s="4"/>
      <c r="E19" s="4"/>
      <c r="F19" s="4"/>
      <c r="H19" s="4"/>
      <c r="I19" s="4"/>
    </row>
    <row r="20" spans="3:10" x14ac:dyDescent="0.3">
      <c r="D20" s="4"/>
      <c r="E20" s="4"/>
      <c r="F20" s="4"/>
      <c r="H20" s="4"/>
      <c r="I20" s="4"/>
    </row>
    <row r="21" spans="3:10" x14ac:dyDescent="0.3">
      <c r="C21" s="5"/>
      <c r="D21" s="6"/>
      <c r="E21" s="6"/>
      <c r="F21" s="6"/>
      <c r="G21" s="5"/>
      <c r="H21" s="6"/>
      <c r="I21" s="6"/>
      <c r="J21" s="5"/>
    </row>
    <row r="22" spans="3:10" x14ac:dyDescent="0.3">
      <c r="D22" s="4"/>
      <c r="E22" s="4"/>
      <c r="F22" s="4"/>
      <c r="H22" s="4"/>
      <c r="I22" s="4"/>
    </row>
    <row r="23" spans="3:10" x14ac:dyDescent="0.3">
      <c r="D23" s="4"/>
      <c r="E23" s="4"/>
      <c r="F23" s="4"/>
      <c r="H23" s="4"/>
      <c r="I23" s="4"/>
    </row>
    <row r="24" spans="3:10" x14ac:dyDescent="0.3">
      <c r="D24" s="4"/>
      <c r="E24" s="4"/>
      <c r="F24" s="4"/>
      <c r="H24" s="4"/>
      <c r="I24" s="4"/>
    </row>
    <row r="25" spans="3:10" x14ac:dyDescent="0.3">
      <c r="D25" s="4"/>
      <c r="H25" s="4"/>
      <c r="I25" s="4"/>
    </row>
  </sheetData>
  <sheetProtection sheet="1" objects="1" scenarios="1"/>
  <mergeCells count="4">
    <mergeCell ref="B2:D2"/>
    <mergeCell ref="E2:F2"/>
    <mergeCell ref="G2:H2"/>
    <mergeCell ref="G12:H12"/>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workbookViewId="0">
      <selection activeCell="E31" sqref="E31:F31"/>
    </sheetView>
  </sheetViews>
  <sheetFormatPr baseColWidth="10" defaultColWidth="11.44140625" defaultRowHeight="14.4" x14ac:dyDescent="0.3"/>
  <cols>
    <col min="1" max="2" width="11.44140625" style="2"/>
    <col min="3" max="3" width="13" style="2" customWidth="1"/>
    <col min="4" max="4" width="18.109375" style="2" customWidth="1"/>
    <col min="5" max="5" width="22.33203125" style="2" customWidth="1"/>
    <col min="6" max="6" width="19.109375" style="2" customWidth="1"/>
    <col min="7" max="7" width="20.88671875" style="2" customWidth="1"/>
    <col min="8" max="8" width="22.88671875" style="2" customWidth="1"/>
    <col min="9" max="9" width="18.44140625" style="2" customWidth="1"/>
    <col min="10" max="10" width="11.44140625" style="2"/>
    <col min="11" max="11" width="14.6640625" style="3" customWidth="1"/>
    <col min="12" max="16384" width="11.44140625" style="3"/>
  </cols>
  <sheetData>
    <row r="2" spans="1:11" x14ac:dyDescent="0.3">
      <c r="A2" s="11"/>
      <c r="B2" s="22" t="s">
        <v>7</v>
      </c>
      <c r="C2" s="22"/>
      <c r="D2" s="22"/>
      <c r="E2" s="23" t="s">
        <v>8</v>
      </c>
      <c r="F2" s="23"/>
      <c r="G2" s="24" t="s">
        <v>9</v>
      </c>
      <c r="H2" s="24"/>
      <c r="I2" s="8"/>
    </row>
    <row r="3" spans="1:11" ht="58.8" x14ac:dyDescent="0.3">
      <c r="A3" s="12" t="s">
        <v>2</v>
      </c>
      <c r="B3" s="21" t="s">
        <v>0</v>
      </c>
      <c r="C3" s="21" t="s">
        <v>1</v>
      </c>
      <c r="D3" s="21" t="s">
        <v>3</v>
      </c>
      <c r="E3" s="13" t="s">
        <v>5</v>
      </c>
      <c r="F3" s="20" t="s">
        <v>6</v>
      </c>
      <c r="G3" s="14" t="s">
        <v>11</v>
      </c>
      <c r="H3" s="14" t="s">
        <v>12</v>
      </c>
      <c r="K3" s="2"/>
    </row>
    <row r="4" spans="1:11" x14ac:dyDescent="0.3">
      <c r="A4" s="11">
        <v>1</v>
      </c>
      <c r="B4" s="15"/>
      <c r="C4" s="15"/>
      <c r="D4" s="16"/>
      <c r="E4" s="13">
        <f>0.0029*C4^2+0.3243*C4-10.2-1.5*ATAN(0.2*B4-14)</f>
        <v>-7.9507667069855898</v>
      </c>
      <c r="F4" s="13">
        <f>0.0031*C4^2+0.3349*C4-12.1-1.5*ATAN(0.2*B4-14)</f>
        <v>-9.8507667069855902</v>
      </c>
      <c r="G4" s="17">
        <f t="shared" ref="G4:G11" si="0">D4+E4</f>
        <v>-7.9507667069855898</v>
      </c>
      <c r="H4" s="17">
        <f t="shared" ref="H4:H11" si="1">D4+F4</f>
        <v>-9.8507667069855902</v>
      </c>
    </row>
    <row r="5" spans="1:11" x14ac:dyDescent="0.3">
      <c r="A5" s="11">
        <v>2</v>
      </c>
      <c r="B5" s="15"/>
      <c r="C5" s="15"/>
      <c r="D5" s="16"/>
      <c r="E5" s="13">
        <f t="shared" ref="E5:E11" si="2">0.0029*C5^2+0.3243*C5-10.2-1.5*ATAN(0.2*B5-14)</f>
        <v>-7.9507667069855898</v>
      </c>
      <c r="F5" s="13">
        <f t="shared" ref="F5:F11" si="3">0.0031*C5^2+0.3349*C5-12.1-1.5*ATAN(0.2*B5-14)</f>
        <v>-9.8507667069855902</v>
      </c>
      <c r="G5" s="17">
        <f t="shared" si="0"/>
        <v>-7.9507667069855898</v>
      </c>
      <c r="H5" s="17">
        <f t="shared" si="1"/>
        <v>-9.8507667069855902</v>
      </c>
    </row>
    <row r="6" spans="1:11" x14ac:dyDescent="0.3">
      <c r="A6" s="11">
        <v>3</v>
      </c>
      <c r="B6" s="15"/>
      <c r="C6" s="15"/>
      <c r="D6" s="16"/>
      <c r="E6" s="13">
        <f t="shared" si="2"/>
        <v>-7.9507667069855898</v>
      </c>
      <c r="F6" s="13">
        <f t="shared" si="3"/>
        <v>-9.8507667069855902</v>
      </c>
      <c r="G6" s="17">
        <f t="shared" si="0"/>
        <v>-7.9507667069855898</v>
      </c>
      <c r="H6" s="17">
        <f t="shared" si="1"/>
        <v>-9.8507667069855902</v>
      </c>
    </row>
    <row r="7" spans="1:11" x14ac:dyDescent="0.3">
      <c r="A7" s="11">
        <v>4</v>
      </c>
      <c r="B7" s="15"/>
      <c r="C7" s="15"/>
      <c r="D7" s="16"/>
      <c r="E7" s="13">
        <f t="shared" si="2"/>
        <v>-7.9507667069855898</v>
      </c>
      <c r="F7" s="13">
        <f t="shared" si="3"/>
        <v>-9.8507667069855902</v>
      </c>
      <c r="G7" s="17">
        <f t="shared" si="0"/>
        <v>-7.9507667069855898</v>
      </c>
      <c r="H7" s="17">
        <f t="shared" si="1"/>
        <v>-9.8507667069855902</v>
      </c>
    </row>
    <row r="8" spans="1:11" x14ac:dyDescent="0.3">
      <c r="A8" s="11">
        <v>5</v>
      </c>
      <c r="B8" s="15"/>
      <c r="C8" s="15"/>
      <c r="D8" s="16"/>
      <c r="E8" s="13">
        <f t="shared" si="2"/>
        <v>-7.9507667069855898</v>
      </c>
      <c r="F8" s="13">
        <f t="shared" si="3"/>
        <v>-9.8507667069855902</v>
      </c>
      <c r="G8" s="17">
        <f t="shared" si="0"/>
        <v>-7.9507667069855898</v>
      </c>
      <c r="H8" s="17">
        <f t="shared" si="1"/>
        <v>-9.8507667069855902</v>
      </c>
      <c r="J8" s="5"/>
    </row>
    <row r="9" spans="1:11" x14ac:dyDescent="0.3">
      <c r="A9" s="11">
        <v>6</v>
      </c>
      <c r="B9" s="15"/>
      <c r="C9" s="15"/>
      <c r="D9" s="16"/>
      <c r="E9" s="13">
        <f t="shared" si="2"/>
        <v>-7.9507667069855898</v>
      </c>
      <c r="F9" s="13">
        <f t="shared" si="3"/>
        <v>-9.8507667069855902</v>
      </c>
      <c r="G9" s="17">
        <f t="shared" si="0"/>
        <v>-7.9507667069855898</v>
      </c>
      <c r="H9" s="17">
        <f t="shared" si="1"/>
        <v>-9.8507667069855902</v>
      </c>
    </row>
    <row r="10" spans="1:11" x14ac:dyDescent="0.3">
      <c r="A10" s="11">
        <v>7</v>
      </c>
      <c r="B10" s="15"/>
      <c r="C10" s="15"/>
      <c r="D10" s="16"/>
      <c r="E10" s="13">
        <f t="shared" si="2"/>
        <v>-7.9507667069855898</v>
      </c>
      <c r="F10" s="13">
        <f t="shared" si="3"/>
        <v>-9.8507667069855902</v>
      </c>
      <c r="G10" s="17">
        <f t="shared" si="0"/>
        <v>-7.9507667069855898</v>
      </c>
      <c r="H10" s="17">
        <f t="shared" si="1"/>
        <v>-9.8507667069855902</v>
      </c>
    </row>
    <row r="11" spans="1:11" x14ac:dyDescent="0.3">
      <c r="A11" s="11">
        <v>8</v>
      </c>
      <c r="B11" s="15"/>
      <c r="C11" s="15"/>
      <c r="D11" s="16"/>
      <c r="E11" s="13">
        <f t="shared" si="2"/>
        <v>-7.9507667069855898</v>
      </c>
      <c r="F11" s="13">
        <f t="shared" si="3"/>
        <v>-9.8507667069855902</v>
      </c>
      <c r="G11" s="17">
        <f t="shared" si="0"/>
        <v>-7.9507667069855898</v>
      </c>
      <c r="H11" s="17">
        <f t="shared" si="1"/>
        <v>-9.8507667069855902</v>
      </c>
    </row>
    <row r="12" spans="1:11" ht="28.8" x14ac:dyDescent="0.3">
      <c r="A12" s="12" t="s">
        <v>4</v>
      </c>
      <c r="B12" s="12"/>
      <c r="C12" s="12"/>
      <c r="D12" s="18">
        <f>LOG(10^(D4/10)+10^(D5/10)+10^(D6/10)+10^(D7/10)+10^(D8/10)+10^(D9/10)+10^(D10/10)+10^(D11/10))*10</f>
        <v>9.0308998699194358</v>
      </c>
      <c r="E12" s="18"/>
      <c r="F12" s="12"/>
      <c r="G12" s="19">
        <f>LOG(10^(G4/10)+10^(G5/10)+10^(G6/10)+10^(G7/10)+10^(G8/10)+10^(G9/10)+10^(G10/10)+10^(G11/10))*10</f>
        <v>1.0801331629338451</v>
      </c>
      <c r="H12" s="19">
        <f>LOG(10^(H4/10)+10^(H5/10)+10^(H6/10)+10^(H7/10)+10^(H8/10)+10^(H9/10)+10^(H10/10)+10^(H11/10))*10</f>
        <v>-0.81986683706615526</v>
      </c>
    </row>
    <row r="13" spans="1:11" ht="15.6" x14ac:dyDescent="0.3">
      <c r="E13" s="9"/>
      <c r="F13" s="8"/>
      <c r="G13" s="25" t="s">
        <v>10</v>
      </c>
      <c r="H13" s="25"/>
    </row>
    <row r="14" spans="1:11" x14ac:dyDescent="0.3">
      <c r="E14" s="4"/>
    </row>
    <row r="15" spans="1:11" ht="21" x14ac:dyDescent="0.3">
      <c r="A15" s="7"/>
      <c r="E15" s="4"/>
    </row>
    <row r="16" spans="1:11" x14ac:dyDescent="0.3">
      <c r="D16" s="4"/>
      <c r="E16" s="4"/>
      <c r="H16" s="4"/>
    </row>
    <row r="17" spans="3:10" x14ac:dyDescent="0.3">
      <c r="E17" s="4"/>
    </row>
    <row r="18" spans="3:10" x14ac:dyDescent="0.3">
      <c r="D18" s="4"/>
      <c r="E18" s="4"/>
      <c r="F18" s="4"/>
      <c r="H18" s="4"/>
      <c r="I18" s="4"/>
    </row>
    <row r="19" spans="3:10" x14ac:dyDescent="0.3">
      <c r="D19" s="4"/>
      <c r="E19" s="4"/>
      <c r="F19" s="4"/>
      <c r="H19" s="4"/>
      <c r="I19" s="4"/>
    </row>
    <row r="20" spans="3:10" x14ac:dyDescent="0.3">
      <c r="D20" s="4"/>
      <c r="E20" s="4"/>
      <c r="F20" s="4"/>
      <c r="H20" s="4"/>
      <c r="I20" s="4"/>
    </row>
    <row r="21" spans="3:10" x14ac:dyDescent="0.3">
      <c r="D21" s="4"/>
      <c r="E21" s="4"/>
      <c r="F21" s="4"/>
      <c r="H21" s="4"/>
      <c r="I21" s="4"/>
    </row>
    <row r="22" spans="3:10" x14ac:dyDescent="0.3">
      <c r="C22" s="5"/>
      <c r="D22" s="6"/>
      <c r="E22" s="6"/>
      <c r="F22" s="6"/>
      <c r="G22" s="5"/>
      <c r="H22" s="6"/>
      <c r="I22" s="6"/>
      <c r="J22" s="5"/>
    </row>
    <row r="23" spans="3:10" x14ac:dyDescent="0.3">
      <c r="D23" s="4"/>
      <c r="E23" s="4"/>
      <c r="F23" s="4"/>
      <c r="H23" s="4"/>
      <c r="I23" s="4"/>
    </row>
    <row r="24" spans="3:10" x14ac:dyDescent="0.3">
      <c r="D24" s="4"/>
      <c r="E24" s="4"/>
      <c r="F24" s="4"/>
      <c r="H24" s="4"/>
      <c r="I24" s="4"/>
    </row>
    <row r="25" spans="3:10" x14ac:dyDescent="0.3">
      <c r="D25" s="4"/>
      <c r="E25" s="4"/>
      <c r="F25" s="4"/>
      <c r="H25" s="4"/>
      <c r="I25" s="4"/>
    </row>
    <row r="26" spans="3:10" x14ac:dyDescent="0.3">
      <c r="D26" s="4"/>
      <c r="H26" s="4"/>
      <c r="I26" s="4"/>
    </row>
  </sheetData>
  <sheetProtection sheet="1" objects="1" scenarios="1"/>
  <mergeCells count="4">
    <mergeCell ref="B2:D2"/>
    <mergeCell ref="E2:F2"/>
    <mergeCell ref="G2:H2"/>
    <mergeCell ref="G13:H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Anleitung</vt:lpstr>
      <vt:lpstr>2 Sektoren</vt:lpstr>
      <vt:lpstr>3 Sektoren</vt:lpstr>
      <vt:lpstr>4 Sektoren</vt:lpstr>
      <vt:lpstr>5 Sektoren</vt:lpstr>
      <vt:lpstr>6 Sektoren</vt:lpstr>
      <vt:lpstr>7 Sektoren</vt:lpstr>
      <vt:lpstr>8 Sektoren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2006-09-21T08:52:22Z</dcterms:created>
  <dcterms:modified xsi:type="dcterms:W3CDTF">2022-07-05T11:12:46Z</dcterms:modified>
</cp:coreProperties>
</file>